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0" windowWidth="15227" windowHeight="8787" activeTab="0"/>
  </bookViews>
  <sheets>
    <sheet name="Register_E5a_I" sheetId="1" r:id="rId1"/>
    <sheet name="Register_E5a_Q" sheetId="2" r:id="rId2"/>
    <sheet name="Register_E5b_I" sheetId="3" r:id="rId3"/>
    <sheet name="Register_E5b_Q" sheetId="4" r:id="rId4"/>
    <sheet name="Graphik" sheetId="5" r:id="rId5"/>
    <sheet name="Plott_I" sheetId="6" r:id="rId6"/>
    <sheet name="G2a_I" sheetId="7" r:id="rId7"/>
    <sheet name="G2a_Q" sheetId="8" r:id="rId8"/>
    <sheet name="G2b_I" sheetId="9" r:id="rId9"/>
    <sheet name="G2b_Q" sheetId="10" r:id="rId10"/>
    <sheet name="Tabelle1" sheetId="11" r:id="rId11"/>
    <sheet name="Tabelle 2" sheetId="12" r:id="rId12"/>
  </sheets>
  <definedNames/>
  <calcPr fullCalcOnLoad="1"/>
</workbook>
</file>

<file path=xl/sharedStrings.xml><?xml version="1.0" encoding="utf-8"?>
<sst xmlns="http://schemas.openxmlformats.org/spreadsheetml/2006/main" count="2352" uniqueCount="36">
  <si>
    <t>PRN</t>
  </si>
  <si>
    <t>I</t>
  </si>
  <si>
    <t>Q</t>
  </si>
  <si>
    <t>Start mit Strg + l</t>
  </si>
  <si>
    <t xml:space="preserve"> </t>
  </si>
  <si>
    <t>oktal</t>
  </si>
  <si>
    <t>dual</t>
  </si>
  <si>
    <t>Startwert für G2 a_I</t>
  </si>
  <si>
    <t>G1</t>
  </si>
  <si>
    <t>X</t>
  </si>
  <si>
    <t>G2</t>
  </si>
  <si>
    <t>Startwert für G2 a_Q</t>
  </si>
  <si>
    <t>Startwert für G2 B_I</t>
  </si>
  <si>
    <t>Startwert für G2 B_Q</t>
  </si>
  <si>
    <t>Ea-I Kanal</t>
  </si>
  <si>
    <t>Ea-Q Kanal</t>
  </si>
  <si>
    <t>Eb-I Kanal</t>
  </si>
  <si>
    <t>Eb-Q Kanal</t>
  </si>
  <si>
    <t>E5b G1-Q</t>
  </si>
  <si>
    <t>E5b G2-Q</t>
  </si>
  <si>
    <t>Code a-I</t>
  </si>
  <si>
    <t>Code a-Q</t>
  </si>
  <si>
    <t>Code b-I</t>
  </si>
  <si>
    <t>Code b-Q</t>
  </si>
  <si>
    <t>Register 1 b-I</t>
  </si>
  <si>
    <t>Register 2 b-I</t>
  </si>
  <si>
    <t xml:space="preserve">Register 1 a-Q </t>
  </si>
  <si>
    <t>Register 2 a-Q</t>
  </si>
  <si>
    <t>Register 1 a-I</t>
  </si>
  <si>
    <t>Register 2 a-I</t>
  </si>
  <si>
    <t>AKF</t>
  </si>
  <si>
    <t>Berechnung und Visualisierung der vier Galileo E5-Codes mit zugehöriger AKF.</t>
  </si>
  <si>
    <t>S. auch die Tabellenblätter                                                                   "Register_E5a_I",   "Register_E5a_Q",   "Register_E5b_Q"</t>
  </si>
  <si>
    <t>Siehe auch die Tabellenblätter                                                                   "Register_E5a_I",   "Register_E5a_Q",   "Register_E5b_I"</t>
  </si>
  <si>
    <t>Siehe auch die Tabellenblätter                                                                   "Register_E5a_I",   "Register_E5b_I",   "Register_E5b_Q"</t>
  </si>
  <si>
    <r>
      <t>Siehe auch die Tabellenblätter                                                                   "</t>
    </r>
    <r>
      <rPr>
        <b/>
        <sz val="12"/>
        <color indexed="12"/>
        <rFont val="Arial"/>
        <family val="2"/>
      </rPr>
      <t>Register_E5a_Q</t>
    </r>
    <r>
      <rPr>
        <b/>
        <sz val="12"/>
        <rFont val="Arial"/>
        <family val="2"/>
      </rPr>
      <t>",   "</t>
    </r>
    <r>
      <rPr>
        <b/>
        <sz val="12"/>
        <color indexed="11"/>
        <rFont val="Arial"/>
        <family val="2"/>
      </rPr>
      <t>Register_E5b_I</t>
    </r>
    <r>
      <rPr>
        <b/>
        <sz val="12"/>
        <rFont val="Arial"/>
        <family val="2"/>
      </rPr>
      <t>",   "Register_E5b_Q"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</si>
</sst>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000;[Red]0.0000"/>
    <numFmt numFmtId="167" formatCode="0.0000_ ;[Red]\-0.0000\ "/>
  </numFmts>
  <fonts count="66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0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2"/>
      <color indexed="12"/>
      <name val="Arial"/>
      <family val="2"/>
    </font>
    <font>
      <b/>
      <sz val="12"/>
      <color indexed="11"/>
      <name val="Arial"/>
      <family val="2"/>
    </font>
    <font>
      <b/>
      <sz val="9.75"/>
      <color indexed="8"/>
      <name val="Arial"/>
      <family val="0"/>
    </font>
    <font>
      <b/>
      <sz val="8.95"/>
      <color indexed="8"/>
      <name val="Arial"/>
      <family val="0"/>
    </font>
    <font>
      <sz val="9.25"/>
      <color indexed="8"/>
      <name val="Arial"/>
      <family val="0"/>
    </font>
    <font>
      <b/>
      <sz val="10.25"/>
      <color indexed="8"/>
      <name val="Arial"/>
      <family val="0"/>
    </font>
    <font>
      <b/>
      <sz val="9.4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b/>
      <sz val="8.75"/>
      <color indexed="8"/>
      <name val="Arial"/>
      <family val="0"/>
    </font>
    <font>
      <b/>
      <sz val="7.8"/>
      <color indexed="8"/>
      <name val="Arial"/>
      <family val="0"/>
    </font>
    <font>
      <b/>
      <sz val="10.5"/>
      <color indexed="8"/>
      <name val="Arial"/>
      <family val="0"/>
    </font>
    <font>
      <b/>
      <sz val="9.65"/>
      <color indexed="8"/>
      <name val="Arial"/>
      <family val="0"/>
    </font>
    <font>
      <b/>
      <sz val="9.5"/>
      <color indexed="8"/>
      <name val="Arial"/>
      <family val="0"/>
    </font>
    <font>
      <b/>
      <sz val="9.25"/>
      <color indexed="8"/>
      <name val="Arial"/>
      <family val="0"/>
    </font>
    <font>
      <sz val="4.75"/>
      <color indexed="8"/>
      <name val="Arial"/>
      <family val="0"/>
    </font>
    <font>
      <sz val="8.95"/>
      <color indexed="8"/>
      <name val="Arial"/>
      <family val="0"/>
    </font>
    <font>
      <sz val="5.5"/>
      <color indexed="8"/>
      <name val="Arial"/>
      <family val="0"/>
    </font>
    <font>
      <sz val="5.05"/>
      <color indexed="8"/>
      <name val="Arial"/>
      <family val="0"/>
    </font>
    <font>
      <sz val="5.75"/>
      <color indexed="8"/>
      <name val="Arial"/>
      <family val="0"/>
    </font>
    <font>
      <sz val="5.75"/>
      <color indexed="9"/>
      <name val="Arial"/>
      <family val="0"/>
    </font>
    <font>
      <sz val="5.25"/>
      <color indexed="8"/>
      <name val="Arial"/>
      <family val="0"/>
    </font>
    <font>
      <sz val="5.5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bgColor indexed="10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41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1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33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35" borderId="10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0" fillId="0" borderId="17" xfId="0" applyFill="1" applyBorder="1" applyAlignment="1">
      <alignment/>
    </xf>
    <xf numFmtId="0" fontId="3" fillId="35" borderId="18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36" borderId="19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35" borderId="22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35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35" borderId="25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35" borderId="27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35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3" fillId="0" borderId="3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3" fillId="35" borderId="23" xfId="0" applyFont="1" applyFill="1" applyBorder="1" applyAlignment="1">
      <alignment/>
    </xf>
    <xf numFmtId="0" fontId="3" fillId="35" borderId="26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0" fillId="0" borderId="31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165" fontId="3" fillId="0" borderId="22" xfId="0" applyNumberFormat="1" applyFont="1" applyBorder="1" applyAlignment="1">
      <alignment horizontal="center"/>
    </xf>
    <xf numFmtId="165" fontId="3" fillId="0" borderId="25" xfId="0" applyNumberFormat="1" applyFont="1" applyBorder="1" applyAlignment="1">
      <alignment horizontal="center"/>
    </xf>
    <xf numFmtId="0" fontId="7" fillId="37" borderId="14" xfId="0" applyFont="1" applyFill="1" applyBorder="1" applyAlignment="1">
      <alignment horizontal="center"/>
    </xf>
    <xf numFmtId="165" fontId="3" fillId="0" borderId="27" xfId="0" applyNumberFormat="1" applyFont="1" applyBorder="1" applyAlignment="1">
      <alignment horizontal="center"/>
    </xf>
    <xf numFmtId="165" fontId="3" fillId="0" borderId="28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7" fillId="37" borderId="14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37" borderId="12" xfId="0" applyFont="1" applyFill="1" applyBorder="1" applyAlignment="1">
      <alignment horizontal="center"/>
    </xf>
    <xf numFmtId="0" fontId="7" fillId="37" borderId="28" xfId="0" applyFont="1" applyFill="1" applyBorder="1" applyAlignment="1">
      <alignment horizontal="center"/>
    </xf>
    <xf numFmtId="0" fontId="7" fillId="37" borderId="17" xfId="0" applyFont="1" applyFill="1" applyBorder="1" applyAlignment="1">
      <alignment horizontal="center"/>
    </xf>
    <xf numFmtId="0" fontId="7" fillId="37" borderId="39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4" fillId="38" borderId="0" xfId="0" applyFont="1" applyFill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7" fillId="37" borderId="21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65"/>
          <c:w val="0.95675"/>
          <c:h val="0.76675"/>
        </c:manualLayout>
      </c:layout>
      <c:scatterChart>
        <c:scatterStyle val="line"/>
        <c:varyColors val="0"/>
        <c:ser>
          <c:idx val="0"/>
          <c:order val="0"/>
          <c:tx>
            <c:strRef>
              <c:f>Plott_I!$O$12</c:f>
              <c:strCache>
                <c:ptCount val="1"/>
                <c:pt idx="0">
                  <c:v>AKF  PRN Code 2 (Galileo E5a-I)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Plott_I!$A$2:$A$51</c:f>
              <c:numCache>
                <c:ptCount val="50"/>
                <c:pt idx="0">
                  <c:v>-25</c:v>
                </c:pt>
                <c:pt idx="1">
                  <c:v>-24</c:v>
                </c:pt>
                <c:pt idx="2">
                  <c:v>-23</c:v>
                </c:pt>
                <c:pt idx="3">
                  <c:v>-22</c:v>
                </c:pt>
                <c:pt idx="4">
                  <c:v>-21</c:v>
                </c:pt>
                <c:pt idx="5">
                  <c:v>-20</c:v>
                </c:pt>
                <c:pt idx="6">
                  <c:v>-19</c:v>
                </c:pt>
                <c:pt idx="7">
                  <c:v>-18</c:v>
                </c:pt>
                <c:pt idx="8">
                  <c:v>-17</c:v>
                </c:pt>
                <c:pt idx="9">
                  <c:v>-16</c:v>
                </c:pt>
                <c:pt idx="10">
                  <c:v>-15</c:v>
                </c:pt>
                <c:pt idx="11">
                  <c:v>-14</c:v>
                </c:pt>
                <c:pt idx="12">
                  <c:v>-13</c:v>
                </c:pt>
                <c:pt idx="13">
                  <c:v>-12</c:v>
                </c:pt>
                <c:pt idx="14">
                  <c:v>-11</c:v>
                </c:pt>
                <c:pt idx="15">
                  <c:v>-10</c:v>
                </c:pt>
                <c:pt idx="16">
                  <c:v>-9</c:v>
                </c:pt>
                <c:pt idx="17">
                  <c:v>-8</c:v>
                </c:pt>
                <c:pt idx="18">
                  <c:v>-7</c:v>
                </c:pt>
                <c:pt idx="19">
                  <c:v>-6</c:v>
                </c:pt>
                <c:pt idx="20">
                  <c:v>-5</c:v>
                </c:pt>
                <c:pt idx="21">
                  <c:v>-4</c:v>
                </c:pt>
                <c:pt idx="22">
                  <c:v>-3</c:v>
                </c:pt>
                <c:pt idx="23">
                  <c:v>-2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</c:numCache>
            </c:numRef>
          </c:xVal>
          <c:yVal>
            <c:numRef>
              <c:f>Plott_I!$C$2:$C$51</c:f>
              <c:numCache>
                <c:ptCount val="50"/>
                <c:pt idx="0">
                  <c:v>-0.011436950415372849</c:v>
                </c:pt>
                <c:pt idx="1">
                  <c:v>-0.02678396925330162</c:v>
                </c:pt>
                <c:pt idx="2">
                  <c:v>-0.008015640079975128</c:v>
                </c:pt>
                <c:pt idx="3">
                  <c:v>-0.011925708502531052</c:v>
                </c:pt>
                <c:pt idx="4">
                  <c:v>0.0013685239246115088</c:v>
                </c:pt>
                <c:pt idx="5">
                  <c:v>0.016226783394813538</c:v>
                </c:pt>
                <c:pt idx="6">
                  <c:v>-0.016226783394813538</c:v>
                </c:pt>
                <c:pt idx="7">
                  <c:v>0.011925708502531052</c:v>
                </c:pt>
                <c:pt idx="8">
                  <c:v>-0.02013685181736946</c:v>
                </c:pt>
                <c:pt idx="9">
                  <c:v>0.004887585528194904</c:v>
                </c:pt>
                <c:pt idx="10">
                  <c:v>0.0060606058686971664</c:v>
                </c:pt>
                <c:pt idx="11">
                  <c:v>0.002541544381529093</c:v>
                </c:pt>
                <c:pt idx="12">
                  <c:v>-0.0044965785928070545</c:v>
                </c:pt>
                <c:pt idx="13">
                  <c:v>0.004105571657419205</c:v>
                </c:pt>
                <c:pt idx="14">
                  <c:v>0.0033235582523047924</c:v>
                </c:pt>
                <c:pt idx="15">
                  <c:v>-0.024437928572297096</c:v>
                </c:pt>
                <c:pt idx="16">
                  <c:v>0.0037145649548619986</c:v>
                </c:pt>
                <c:pt idx="17">
                  <c:v>-0.005669599398970604</c:v>
                </c:pt>
                <c:pt idx="18">
                  <c:v>0.013880742713809013</c:v>
                </c:pt>
                <c:pt idx="19">
                  <c:v>0.01427175011485815</c:v>
                </c:pt>
                <c:pt idx="20">
                  <c:v>0.015053763054311275</c:v>
                </c:pt>
                <c:pt idx="21">
                  <c:v>-0.0013685239246115088</c:v>
                </c:pt>
                <c:pt idx="22">
                  <c:v>-0.0009775171056389809</c:v>
                </c:pt>
                <c:pt idx="23">
                  <c:v>-0.007624633610248566</c:v>
                </c:pt>
                <c:pt idx="24">
                  <c:v>0.010361681692302227</c:v>
                </c:pt>
                <c:pt idx="25">
                  <c:v>1</c:v>
                </c:pt>
                <c:pt idx="26">
                  <c:v>0.010361681692302227</c:v>
                </c:pt>
                <c:pt idx="27">
                  <c:v>-0.007624633610248566</c:v>
                </c:pt>
                <c:pt idx="28">
                  <c:v>-0.0009775171056389809</c:v>
                </c:pt>
                <c:pt idx="29">
                  <c:v>-0.0013685239246115088</c:v>
                </c:pt>
                <c:pt idx="30">
                  <c:v>0.015053763054311275</c:v>
                </c:pt>
                <c:pt idx="31">
                  <c:v>0.01427175011485815</c:v>
                </c:pt>
                <c:pt idx="32">
                  <c:v>0.013880742713809013</c:v>
                </c:pt>
                <c:pt idx="33">
                  <c:v>-0.005669599398970604</c:v>
                </c:pt>
                <c:pt idx="34">
                  <c:v>0.0037145649548619986</c:v>
                </c:pt>
                <c:pt idx="35">
                  <c:v>-0.024437928572297096</c:v>
                </c:pt>
                <c:pt idx="36">
                  <c:v>0.0033235582523047924</c:v>
                </c:pt>
                <c:pt idx="37">
                  <c:v>0.004105571657419205</c:v>
                </c:pt>
                <c:pt idx="38">
                  <c:v>-0.0044965785928070545</c:v>
                </c:pt>
                <c:pt idx="39">
                  <c:v>0.002541544381529093</c:v>
                </c:pt>
                <c:pt idx="40">
                  <c:v>0.0060606058686971664</c:v>
                </c:pt>
                <c:pt idx="41">
                  <c:v>0.004887585528194904</c:v>
                </c:pt>
                <c:pt idx="42">
                  <c:v>-0.02013685181736946</c:v>
                </c:pt>
                <c:pt idx="43">
                  <c:v>0.011925708502531052</c:v>
                </c:pt>
                <c:pt idx="44">
                  <c:v>-0.016226783394813538</c:v>
                </c:pt>
                <c:pt idx="45">
                  <c:v>0.016226783394813538</c:v>
                </c:pt>
                <c:pt idx="46">
                  <c:v>0.0013685239246115088</c:v>
                </c:pt>
                <c:pt idx="47">
                  <c:v>-0.011925708502531052</c:v>
                </c:pt>
                <c:pt idx="48">
                  <c:v>-0.008015640079975128</c:v>
                </c:pt>
                <c:pt idx="49">
                  <c:v>-0.02678396925330162</c:v>
                </c:pt>
              </c:numCache>
            </c:numRef>
          </c:yVal>
          <c:smooth val="0"/>
        </c:ser>
        <c:axId val="14109110"/>
        <c:axId val="59873127"/>
      </c:scatterChart>
      <c:valAx>
        <c:axId val="14109110"/>
        <c:scaling>
          <c:orientation val="minMax"/>
          <c:max val="20"/>
          <c:min val="-2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873127"/>
        <c:crosses val="autoZero"/>
        <c:crossBetween val="midCat"/>
        <c:dispUnits/>
      </c:valAx>
      <c:valAx>
        <c:axId val="59873127"/>
        <c:scaling>
          <c:orientation val="minMax"/>
          <c:max val="1.2"/>
          <c:min val="-0.2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109110"/>
        <c:crossesAt val="-20"/>
        <c:crossBetween val="midCat"/>
        <c:dispUnits/>
        <c:majorUnit val="1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15"/>
          <c:y val="0.86925"/>
          <c:w val="0.54825"/>
          <c:h val="0.1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2575"/>
          <c:w val="0.88775"/>
          <c:h val="0.66025"/>
        </c:manualLayout>
      </c:layout>
      <c:scatterChart>
        <c:scatterStyle val="line"/>
        <c:varyColors val="0"/>
        <c:ser>
          <c:idx val="1"/>
          <c:order val="0"/>
          <c:tx>
            <c:strRef>
              <c:f>Graphik!$Q$41</c:f>
              <c:strCache>
                <c:ptCount val="1"/>
                <c:pt idx="0">
                  <c:v>PRN Code 2 (Galileo E5b-I)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Graphik!$K$2:$K$100</c:f>
              <c:numCache/>
            </c:numRef>
          </c:xVal>
          <c:yVal>
            <c:numRef>
              <c:f>Graphik!$L$2:$L$100</c:f>
              <c:numCache/>
            </c:numRef>
          </c:yVal>
          <c:smooth val="0"/>
        </c:ser>
        <c:axId val="38677104"/>
        <c:axId val="12549617"/>
      </c:scatterChart>
      <c:valAx>
        <c:axId val="38677104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49617"/>
        <c:crosses val="autoZero"/>
        <c:crossBetween val="midCat"/>
        <c:dispUnits/>
        <c:majorUnit val="1"/>
      </c:valAx>
      <c:valAx>
        <c:axId val="12549617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77104"/>
        <c:crosses val="autoZero"/>
        <c:crossBetween val="midCat"/>
        <c:dispUnits/>
        <c:majorUnit val="1"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4"/>
          <c:y val="0.7745"/>
          <c:w val="0.4145"/>
          <c:h val="0.1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7"/>
          <c:w val="0.96375"/>
          <c:h val="0.726"/>
        </c:manualLayout>
      </c:layout>
      <c:scatterChart>
        <c:scatterStyle val="line"/>
        <c:varyColors val="0"/>
        <c:ser>
          <c:idx val="0"/>
          <c:order val="0"/>
          <c:tx>
            <c:strRef>
              <c:f>Graphik!$Q$43</c:f>
              <c:strCache>
                <c:ptCount val="1"/>
                <c:pt idx="0">
                  <c:v>PRN Code 2 (Galileo E5b-Q)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Graphik!$M$2:$M$126</c:f>
              <c:numCache/>
            </c:numRef>
          </c:xVal>
          <c:yVal>
            <c:numRef>
              <c:f>Graphik!$N$2:$N$126</c:f>
              <c:numCache/>
            </c:numRef>
          </c:yVal>
          <c:smooth val="0"/>
        </c:ser>
        <c:axId val="45837690"/>
        <c:axId val="9886027"/>
      </c:scatterChart>
      <c:valAx>
        <c:axId val="45837690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86027"/>
        <c:crosses val="autoZero"/>
        <c:crossBetween val="midCat"/>
        <c:dispUnits/>
        <c:majorUnit val="1"/>
        <c:minorUnit val="0.5"/>
      </c:valAx>
      <c:valAx>
        <c:axId val="988602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37690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25"/>
          <c:y val="0.879"/>
          <c:w val="0.24175"/>
          <c:h val="0.0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69"/>
          <c:w val="0.96375"/>
          <c:h val="0.7285"/>
        </c:manualLayout>
      </c:layout>
      <c:scatterChart>
        <c:scatterStyle val="line"/>
        <c:varyColors val="0"/>
        <c:ser>
          <c:idx val="0"/>
          <c:order val="0"/>
          <c:tx>
            <c:strRef>
              <c:f>Graphik!$Q$37</c:f>
              <c:strCache>
                <c:ptCount val="1"/>
                <c:pt idx="0">
                  <c:v>PRN Code 2 (Galileo Ea-I)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Graphik!$E$2:$E$120</c:f>
              <c:numCache/>
            </c:numRef>
          </c:xVal>
          <c:yVal>
            <c:numRef>
              <c:f>Graphik!$F$2:$F$120</c:f>
              <c:numCache/>
            </c:numRef>
          </c:yVal>
          <c:smooth val="0"/>
        </c:ser>
        <c:axId val="21865380"/>
        <c:axId val="62570693"/>
      </c:scatterChart>
      <c:valAx>
        <c:axId val="21865380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70693"/>
        <c:crosses val="autoZero"/>
        <c:crossBetween val="midCat"/>
        <c:dispUnits/>
        <c:majorUnit val="1"/>
        <c:minorUnit val="0.5"/>
      </c:valAx>
      <c:valAx>
        <c:axId val="6257069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65380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15"/>
          <c:y val="0.879"/>
          <c:w val="0.227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1675"/>
          <c:w val="0.9535"/>
          <c:h val="0.78375"/>
        </c:manualLayout>
      </c:layout>
      <c:scatterChart>
        <c:scatterStyle val="line"/>
        <c:varyColors val="0"/>
        <c:ser>
          <c:idx val="0"/>
          <c:order val="0"/>
          <c:tx>
            <c:strRef>
              <c:f>Plott_I!$O$12</c:f>
              <c:strCache>
                <c:ptCount val="1"/>
                <c:pt idx="0">
                  <c:v>AKF  PRN Code 2 (Galileo E5a-I)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Plott_I!$A$2:$A$51</c:f>
              <c:numCache/>
            </c:numRef>
          </c:xVal>
          <c:yVal>
            <c:numRef>
              <c:f>Plott_I!$C$2:$C$51</c:f>
              <c:numCache/>
            </c:numRef>
          </c:yVal>
          <c:smooth val="0"/>
        </c:ser>
        <c:axId val="26265326"/>
        <c:axId val="35061343"/>
      </c:scatterChart>
      <c:valAx>
        <c:axId val="26265326"/>
        <c:scaling>
          <c:orientation val="minMax"/>
          <c:max val="20"/>
          <c:min val="-2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061343"/>
        <c:crosses val="autoZero"/>
        <c:crossBetween val="midCat"/>
        <c:dispUnits/>
      </c:valAx>
      <c:valAx>
        <c:axId val="35061343"/>
        <c:scaling>
          <c:orientation val="minMax"/>
          <c:max val="1"/>
          <c:min val="-0.1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265326"/>
        <c:crossesAt val="0"/>
        <c:crossBetween val="midCat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4"/>
          <c:y val="0.889"/>
          <c:w val="0.465"/>
          <c:h val="0.0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"/>
          <c:w val="0.936"/>
          <c:h val="0.80925"/>
        </c:manualLayout>
      </c:layout>
      <c:scatterChart>
        <c:scatterStyle val="line"/>
        <c:varyColors val="0"/>
        <c:ser>
          <c:idx val="1"/>
          <c:order val="0"/>
          <c:tx>
            <c:strRef>
              <c:f>Plott_I!$F$55</c:f>
              <c:strCache>
                <c:ptCount val="1"/>
                <c:pt idx="0">
                  <c:v>KKF Galileo E5a_Q    PRN  0,0119257085025311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Plott_I!$A$2:$A$51</c:f>
              <c:numCache/>
            </c:numRef>
          </c:xVal>
          <c:yVal>
            <c:numRef>
              <c:f>Plott_I!$E$2:$E$52</c:f>
              <c:numCache/>
            </c:numRef>
          </c:yVal>
          <c:smooth val="0"/>
        </c:ser>
        <c:axId val="47116632"/>
        <c:axId val="21396505"/>
      </c:scatterChart>
      <c:valAx>
        <c:axId val="47116632"/>
        <c:scaling>
          <c:orientation val="minMax"/>
          <c:max val="20"/>
          <c:min val="-2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396505"/>
        <c:crosses val="autoZero"/>
        <c:crossBetween val="midCat"/>
        <c:dispUnits/>
      </c:valAx>
      <c:valAx>
        <c:axId val="21396505"/>
        <c:scaling>
          <c:orientation val="minMax"/>
          <c:max val="1"/>
          <c:min val="-0.1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7116632"/>
        <c:crossesAt val="0"/>
        <c:crossBetween val="midCat"/>
        <c:dispUnits/>
        <c:majorUnit val="1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9"/>
          <c:y val="0.90875"/>
          <c:w val="0.5792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92"/>
          <c:w val="0.93625"/>
          <c:h val="0.80625"/>
        </c:manualLayout>
      </c:layout>
      <c:scatterChart>
        <c:scatterStyle val="line"/>
        <c:varyColors val="0"/>
        <c:ser>
          <c:idx val="1"/>
          <c:order val="0"/>
          <c:tx>
            <c:strRef>
              <c:f>Plott_I!$O$16</c:f>
              <c:strCache>
                <c:ptCount val="1"/>
                <c:pt idx="0">
                  <c:v>AKF PRN Code 2 (Galileo E5b-I)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Plott_I!$A$2:$A$51</c:f>
              <c:numCache/>
            </c:numRef>
          </c:xVal>
          <c:yVal>
            <c:numRef>
              <c:f>Plott_I!$G$2:$G$51</c:f>
              <c:numCache/>
            </c:numRef>
          </c:yVal>
          <c:smooth val="0"/>
        </c:ser>
        <c:axId val="58350818"/>
        <c:axId val="55395315"/>
      </c:scatterChart>
      <c:valAx>
        <c:axId val="58350818"/>
        <c:scaling>
          <c:orientation val="minMax"/>
          <c:max val="20"/>
          <c:min val="-2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395315"/>
        <c:crosses val="autoZero"/>
        <c:crossBetween val="midCat"/>
        <c:dispUnits/>
      </c:valAx>
      <c:valAx>
        <c:axId val="55395315"/>
        <c:scaling>
          <c:orientation val="minMax"/>
          <c:max val="1"/>
          <c:min val="-0.1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8350818"/>
        <c:crossesAt val="0"/>
        <c:crossBetween val="midCat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225"/>
          <c:y val="0.91425"/>
          <c:w val="0.424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91"/>
          <c:w val="0.93525"/>
          <c:h val="0.80675"/>
        </c:manualLayout>
      </c:layout>
      <c:scatterChart>
        <c:scatterStyle val="line"/>
        <c:varyColors val="0"/>
        <c:ser>
          <c:idx val="1"/>
          <c:order val="0"/>
          <c:tx>
            <c:strRef>
              <c:f>Plott_I!$O$18</c:f>
              <c:strCache>
                <c:ptCount val="1"/>
                <c:pt idx="0">
                  <c:v>AKF PRN Code 2 (Galileo E5b-Q)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Plott_I!$A$2:$A$51</c:f>
              <c:numCache/>
            </c:numRef>
          </c:xVal>
          <c:yVal>
            <c:numRef>
              <c:f>Plott_I!$I$2:$I$51</c:f>
              <c:numCache/>
            </c:numRef>
          </c:yVal>
          <c:smooth val="0"/>
        </c:ser>
        <c:axId val="28795788"/>
        <c:axId val="57835501"/>
      </c:scatterChart>
      <c:valAx>
        <c:axId val="28795788"/>
        <c:scaling>
          <c:orientation val="minMax"/>
          <c:max val="20"/>
          <c:min val="-2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835501"/>
        <c:crosses val="autoZero"/>
        <c:crossBetween val="midCat"/>
        <c:dispUnits/>
      </c:valAx>
      <c:valAx>
        <c:axId val="57835501"/>
        <c:scaling>
          <c:orientation val="minMax"/>
          <c:max val="1"/>
          <c:min val="-0.1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8795788"/>
        <c:crossesAt val="0"/>
        <c:crossBetween val="midCat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9"/>
          <c:y val="0.91425"/>
          <c:w val="0.431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6625"/>
          <c:w val="0.964"/>
          <c:h val="0.68225"/>
        </c:manualLayout>
      </c:layout>
      <c:scatterChart>
        <c:scatterStyle val="line"/>
        <c:varyColors val="0"/>
        <c:ser>
          <c:idx val="0"/>
          <c:order val="0"/>
          <c:tx>
            <c:strRef>
              <c:f>Graphik!$Q$37</c:f>
              <c:strCache>
                <c:ptCount val="1"/>
                <c:pt idx="0">
                  <c:v>PRN Code 2 (Galileo Ea-I)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Graphik!$E$2:$E$129</c:f>
              <c:numCache>
                <c:ptCount val="12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6</c:v>
                </c:pt>
                <c:pt idx="10">
                  <c:v>7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23</c:v>
                </c:pt>
                <c:pt idx="34">
                  <c:v>24</c:v>
                </c:pt>
                <c:pt idx="35">
                  <c:v>24</c:v>
                </c:pt>
                <c:pt idx="36">
                  <c:v>25</c:v>
                </c:pt>
                <c:pt idx="37">
                  <c:v>25</c:v>
                </c:pt>
                <c:pt idx="38">
                  <c:v>26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29</c:v>
                </c:pt>
                <c:pt idx="44">
                  <c:v>30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37</c:v>
                </c:pt>
                <c:pt idx="55">
                  <c:v>37</c:v>
                </c:pt>
                <c:pt idx="56">
                  <c:v>38</c:v>
                </c:pt>
                <c:pt idx="57">
                  <c:v>38</c:v>
                </c:pt>
                <c:pt idx="58">
                  <c:v>39</c:v>
                </c:pt>
                <c:pt idx="59">
                  <c:v>40</c:v>
                </c:pt>
                <c:pt idx="60">
                  <c:v>40</c:v>
                </c:pt>
                <c:pt idx="61">
                  <c:v>41</c:v>
                </c:pt>
                <c:pt idx="62">
                  <c:v>41</c:v>
                </c:pt>
                <c:pt idx="63">
                  <c:v>42</c:v>
                </c:pt>
                <c:pt idx="64">
                  <c:v>42</c:v>
                </c:pt>
                <c:pt idx="65">
                  <c:v>43</c:v>
                </c:pt>
                <c:pt idx="66">
                  <c:v>44</c:v>
                </c:pt>
                <c:pt idx="67">
                  <c:v>44</c:v>
                </c:pt>
                <c:pt idx="68">
                  <c:v>45</c:v>
                </c:pt>
                <c:pt idx="69">
                  <c:v>45</c:v>
                </c:pt>
                <c:pt idx="70">
                  <c:v>46</c:v>
                </c:pt>
                <c:pt idx="71">
                  <c:v>47</c:v>
                </c:pt>
                <c:pt idx="72">
                  <c:v>47</c:v>
                </c:pt>
                <c:pt idx="73">
                  <c:v>48</c:v>
                </c:pt>
                <c:pt idx="74">
                  <c:v>49</c:v>
                </c:pt>
                <c:pt idx="75">
                  <c:v>49</c:v>
                </c:pt>
                <c:pt idx="76">
                  <c:v>50</c:v>
                </c:pt>
                <c:pt idx="77">
                  <c:v>51</c:v>
                </c:pt>
                <c:pt idx="78">
                  <c:v>51</c:v>
                </c:pt>
                <c:pt idx="79">
                  <c:v>52</c:v>
                </c:pt>
                <c:pt idx="80">
                  <c:v>53</c:v>
                </c:pt>
                <c:pt idx="81">
                  <c:v>53</c:v>
                </c:pt>
                <c:pt idx="82">
                  <c:v>54</c:v>
                </c:pt>
                <c:pt idx="83">
                  <c:v>55</c:v>
                </c:pt>
                <c:pt idx="84">
                  <c:v>56</c:v>
                </c:pt>
                <c:pt idx="85">
                  <c:v>56</c:v>
                </c:pt>
                <c:pt idx="86">
                  <c:v>57</c:v>
                </c:pt>
                <c:pt idx="87">
                  <c:v>58</c:v>
                </c:pt>
                <c:pt idx="88">
                  <c:v>58</c:v>
                </c:pt>
                <c:pt idx="89">
                  <c:v>59</c:v>
                </c:pt>
                <c:pt idx="90">
                  <c:v>60</c:v>
                </c:pt>
                <c:pt idx="91">
                  <c:v>60</c:v>
                </c:pt>
                <c:pt idx="92">
                  <c:v>61</c:v>
                </c:pt>
                <c:pt idx="93">
                  <c:v>61</c:v>
                </c:pt>
                <c:pt idx="94">
                  <c:v>62</c:v>
                </c:pt>
                <c:pt idx="95">
                  <c:v>62</c:v>
                </c:pt>
                <c:pt idx="96">
                  <c:v>63</c:v>
                </c:pt>
                <c:pt idx="97">
                  <c:v>64</c:v>
                </c:pt>
                <c:pt idx="98">
                  <c:v>65</c:v>
                </c:pt>
                <c:pt idx="99">
                  <c:v>65</c:v>
                </c:pt>
                <c:pt idx="100">
                  <c:v>66</c:v>
                </c:pt>
                <c:pt idx="101">
                  <c:v>66</c:v>
                </c:pt>
                <c:pt idx="102">
                  <c:v>67</c:v>
                </c:pt>
                <c:pt idx="103">
                  <c:v>67</c:v>
                </c:pt>
                <c:pt idx="104">
                  <c:v>68</c:v>
                </c:pt>
                <c:pt idx="105">
                  <c:v>69</c:v>
                </c:pt>
                <c:pt idx="106">
                  <c:v>70</c:v>
                </c:pt>
                <c:pt idx="107">
                  <c:v>70</c:v>
                </c:pt>
                <c:pt idx="108">
                  <c:v>71</c:v>
                </c:pt>
                <c:pt idx="109">
                  <c:v>71</c:v>
                </c:pt>
                <c:pt idx="110">
                  <c:v>72</c:v>
                </c:pt>
                <c:pt idx="111">
                  <c:v>72</c:v>
                </c:pt>
                <c:pt idx="112">
                  <c:v>73</c:v>
                </c:pt>
                <c:pt idx="113">
                  <c:v>73</c:v>
                </c:pt>
                <c:pt idx="114">
                  <c:v>74</c:v>
                </c:pt>
                <c:pt idx="115">
                  <c:v>74</c:v>
                </c:pt>
                <c:pt idx="116">
                  <c:v>75</c:v>
                </c:pt>
                <c:pt idx="117">
                  <c:v>76</c:v>
                </c:pt>
                <c:pt idx="118">
                  <c:v>77</c:v>
                </c:pt>
                <c:pt idx="119">
                  <c:v>77</c:v>
                </c:pt>
                <c:pt idx="120">
                  <c:v>78</c:v>
                </c:pt>
                <c:pt idx="121">
                  <c:v>78</c:v>
                </c:pt>
                <c:pt idx="122">
                  <c:v>79</c:v>
                </c:pt>
                <c:pt idx="123">
                  <c:v>80</c:v>
                </c:pt>
                <c:pt idx="124">
                  <c:v>80</c:v>
                </c:pt>
                <c:pt idx="125">
                  <c:v>81</c:v>
                </c:pt>
                <c:pt idx="126">
                  <c:v>82</c:v>
                </c:pt>
                <c:pt idx="127">
                  <c:v>83</c:v>
                </c:pt>
              </c:numCache>
            </c:numRef>
          </c:xVal>
          <c:yVal>
            <c:numRef>
              <c:f>Graphik!$F$2:$F$129</c:f>
              <c:numCache>
                <c:ptCount val="128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1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</c:v>
                </c:pt>
                <c:pt idx="120">
                  <c:v>1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</c:numCache>
            </c:numRef>
          </c:yVal>
          <c:smooth val="0"/>
        </c:ser>
        <c:axId val="1987232"/>
        <c:axId val="17885089"/>
      </c:scatterChart>
      <c:valAx>
        <c:axId val="1987232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85089"/>
        <c:crosses val="autoZero"/>
        <c:crossBetween val="midCat"/>
        <c:dispUnits/>
        <c:majorUnit val="2"/>
        <c:minorUnit val="0.5"/>
      </c:valAx>
      <c:valAx>
        <c:axId val="17885089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7232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7"/>
          <c:y val="0.8215"/>
          <c:w val="0.3825"/>
          <c:h val="0.1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89275"/>
          <c:h val="0.7335"/>
        </c:manualLayout>
      </c:layout>
      <c:scatterChart>
        <c:scatterStyle val="line"/>
        <c:varyColors val="0"/>
        <c:ser>
          <c:idx val="0"/>
          <c:order val="0"/>
          <c:tx>
            <c:strRef>
              <c:f>Graphik!$Q$39</c:f>
              <c:strCache>
                <c:ptCount val="1"/>
                <c:pt idx="0">
                  <c:v>PRN Code 2 (Galileo E5a-Q)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Graphik!$H$2:$H$100</c:f>
              <c:numCache>
                <c:ptCount val="9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20</c:v>
                </c:pt>
                <c:pt idx="30">
                  <c:v>21</c:v>
                </c:pt>
                <c:pt idx="31">
                  <c:v>21</c:v>
                </c:pt>
                <c:pt idx="32">
                  <c:v>22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25</c:v>
                </c:pt>
                <c:pt idx="38">
                  <c:v>26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  <c:pt idx="53">
                  <c:v>38</c:v>
                </c:pt>
                <c:pt idx="54">
                  <c:v>39</c:v>
                </c:pt>
                <c:pt idx="55">
                  <c:v>39</c:v>
                </c:pt>
                <c:pt idx="56">
                  <c:v>40</c:v>
                </c:pt>
                <c:pt idx="57">
                  <c:v>41</c:v>
                </c:pt>
                <c:pt idx="58">
                  <c:v>41</c:v>
                </c:pt>
                <c:pt idx="59">
                  <c:v>42</c:v>
                </c:pt>
                <c:pt idx="60">
                  <c:v>42</c:v>
                </c:pt>
                <c:pt idx="61">
                  <c:v>43</c:v>
                </c:pt>
                <c:pt idx="62">
                  <c:v>43</c:v>
                </c:pt>
                <c:pt idx="63">
                  <c:v>44</c:v>
                </c:pt>
                <c:pt idx="64">
                  <c:v>44</c:v>
                </c:pt>
                <c:pt idx="65">
                  <c:v>45</c:v>
                </c:pt>
                <c:pt idx="66">
                  <c:v>46</c:v>
                </c:pt>
                <c:pt idx="67">
                  <c:v>46</c:v>
                </c:pt>
                <c:pt idx="68">
                  <c:v>47</c:v>
                </c:pt>
                <c:pt idx="69">
                  <c:v>48</c:v>
                </c:pt>
                <c:pt idx="70">
                  <c:v>49</c:v>
                </c:pt>
                <c:pt idx="71">
                  <c:v>49</c:v>
                </c:pt>
                <c:pt idx="72">
                  <c:v>50</c:v>
                </c:pt>
                <c:pt idx="73">
                  <c:v>51</c:v>
                </c:pt>
                <c:pt idx="74">
                  <c:v>52</c:v>
                </c:pt>
                <c:pt idx="75">
                  <c:v>53</c:v>
                </c:pt>
                <c:pt idx="76">
                  <c:v>54</c:v>
                </c:pt>
                <c:pt idx="77">
                  <c:v>54</c:v>
                </c:pt>
                <c:pt idx="78">
                  <c:v>55</c:v>
                </c:pt>
                <c:pt idx="79">
                  <c:v>55</c:v>
                </c:pt>
                <c:pt idx="80">
                  <c:v>56</c:v>
                </c:pt>
                <c:pt idx="81">
                  <c:v>57</c:v>
                </c:pt>
                <c:pt idx="82">
                  <c:v>57</c:v>
                </c:pt>
                <c:pt idx="83">
                  <c:v>58</c:v>
                </c:pt>
                <c:pt idx="84">
                  <c:v>58</c:v>
                </c:pt>
                <c:pt idx="85">
                  <c:v>59</c:v>
                </c:pt>
                <c:pt idx="86">
                  <c:v>59</c:v>
                </c:pt>
                <c:pt idx="87">
                  <c:v>60</c:v>
                </c:pt>
                <c:pt idx="88">
                  <c:v>60</c:v>
                </c:pt>
                <c:pt idx="89">
                  <c:v>61</c:v>
                </c:pt>
                <c:pt idx="90">
                  <c:v>62</c:v>
                </c:pt>
                <c:pt idx="91">
                  <c:v>63</c:v>
                </c:pt>
                <c:pt idx="92">
                  <c:v>64</c:v>
                </c:pt>
                <c:pt idx="93">
                  <c:v>64</c:v>
                </c:pt>
                <c:pt idx="94">
                  <c:v>65</c:v>
                </c:pt>
                <c:pt idx="95">
                  <c:v>65</c:v>
                </c:pt>
                <c:pt idx="96">
                  <c:v>66</c:v>
                </c:pt>
                <c:pt idx="97">
                  <c:v>66</c:v>
                </c:pt>
                <c:pt idx="98">
                  <c:v>67</c:v>
                </c:pt>
              </c:numCache>
            </c:numRef>
          </c:xVal>
          <c:yVal>
            <c:numRef>
              <c:f>Graphik!$I$2:$I$100</c:f>
              <c:numCache>
                <c:ptCount val="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1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axId val="26748074"/>
        <c:axId val="39406075"/>
      </c:scatterChart>
      <c:valAx>
        <c:axId val="26748074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06075"/>
        <c:crosses val="autoZero"/>
        <c:crossBetween val="midCat"/>
        <c:dispUnits/>
        <c:majorUnit val="2"/>
      </c:valAx>
      <c:valAx>
        <c:axId val="39406075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48074"/>
        <c:crosses val="autoZero"/>
        <c:crossBetween val="midCat"/>
        <c:dispUnits/>
        <c:majorUnit val="1"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325"/>
          <c:y val="0.813"/>
          <c:w val="0.42325"/>
          <c:h val="0.1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"/>
          <c:h val="0.85125"/>
        </c:manualLayout>
      </c:layout>
      <c:scatterChart>
        <c:scatterStyle val="line"/>
        <c:varyColors val="0"/>
        <c:ser>
          <c:idx val="1"/>
          <c:order val="0"/>
          <c:tx>
            <c:strRef>
              <c:f>Plott_I!$O$14</c:f>
              <c:strCache>
                <c:ptCount val="1"/>
                <c:pt idx="0">
                  <c:v>AKF PRN Code 2 (Galileo E5a-Q)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Plott_I!$A$2:$A$51</c:f>
              <c:numCache>
                <c:ptCount val="50"/>
                <c:pt idx="0">
                  <c:v>-25</c:v>
                </c:pt>
                <c:pt idx="1">
                  <c:v>-24</c:v>
                </c:pt>
                <c:pt idx="2">
                  <c:v>-23</c:v>
                </c:pt>
                <c:pt idx="3">
                  <c:v>-22</c:v>
                </c:pt>
                <c:pt idx="4">
                  <c:v>-21</c:v>
                </c:pt>
                <c:pt idx="5">
                  <c:v>-20</c:v>
                </c:pt>
                <c:pt idx="6">
                  <c:v>-19</c:v>
                </c:pt>
                <c:pt idx="7">
                  <c:v>-18</c:v>
                </c:pt>
                <c:pt idx="8">
                  <c:v>-17</c:v>
                </c:pt>
                <c:pt idx="9">
                  <c:v>-16</c:v>
                </c:pt>
                <c:pt idx="10">
                  <c:v>-15</c:v>
                </c:pt>
                <c:pt idx="11">
                  <c:v>-14</c:v>
                </c:pt>
                <c:pt idx="12">
                  <c:v>-13</c:v>
                </c:pt>
                <c:pt idx="13">
                  <c:v>-12</c:v>
                </c:pt>
                <c:pt idx="14">
                  <c:v>-11</c:v>
                </c:pt>
                <c:pt idx="15">
                  <c:v>-10</c:v>
                </c:pt>
                <c:pt idx="16">
                  <c:v>-9</c:v>
                </c:pt>
                <c:pt idx="17">
                  <c:v>-8</c:v>
                </c:pt>
                <c:pt idx="18">
                  <c:v>-7</c:v>
                </c:pt>
                <c:pt idx="19">
                  <c:v>-6</c:v>
                </c:pt>
                <c:pt idx="20">
                  <c:v>-5</c:v>
                </c:pt>
                <c:pt idx="21">
                  <c:v>-4</c:v>
                </c:pt>
                <c:pt idx="22">
                  <c:v>-3</c:v>
                </c:pt>
                <c:pt idx="23">
                  <c:v>-2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</c:numCache>
            </c:numRef>
          </c:xVal>
          <c:yVal>
            <c:numRef>
              <c:f>Plott_I!$E$2:$E$52</c:f>
              <c:numCache>
                <c:ptCount val="51"/>
                <c:pt idx="0">
                  <c:v>-0.004007820039987564</c:v>
                </c:pt>
                <c:pt idx="1">
                  <c:v>0.0033235582523047924</c:v>
                </c:pt>
                <c:pt idx="2">
                  <c:v>-0.006451612804085016</c:v>
                </c:pt>
                <c:pt idx="3">
                  <c:v>-0.012316715903580189</c:v>
                </c:pt>
                <c:pt idx="4">
                  <c:v>0.015053763054311275</c:v>
                </c:pt>
                <c:pt idx="5">
                  <c:v>-0.008406647481024265</c:v>
                </c:pt>
                <c:pt idx="6">
                  <c:v>0.008406647481024265</c:v>
                </c:pt>
                <c:pt idx="7">
                  <c:v>-0.0005865102866664529</c:v>
                </c:pt>
                <c:pt idx="8">
                  <c:v>-0.002541544381529093</c:v>
                </c:pt>
                <c:pt idx="9">
                  <c:v>-0.0037145649548619986</c:v>
                </c:pt>
                <c:pt idx="10">
                  <c:v>0.0005865102866664529</c:v>
                </c:pt>
                <c:pt idx="11">
                  <c:v>-0.015835776925086975</c:v>
                </c:pt>
                <c:pt idx="12">
                  <c:v>-0.010361681692302227</c:v>
                </c:pt>
                <c:pt idx="13">
                  <c:v>-0.0009775171056389809</c:v>
                </c:pt>
                <c:pt idx="14">
                  <c:v>0.002541544381529093</c:v>
                </c:pt>
                <c:pt idx="15">
                  <c:v>-0.0013685239246115088</c:v>
                </c:pt>
                <c:pt idx="16">
                  <c:v>-0.007233626674860716</c:v>
                </c:pt>
                <c:pt idx="17">
                  <c:v>0.022873900830745697</c:v>
                </c:pt>
                <c:pt idx="18">
                  <c:v>-0.017399804666638374</c:v>
                </c:pt>
                <c:pt idx="19">
                  <c:v>-0.0033235582523047924</c:v>
                </c:pt>
                <c:pt idx="20">
                  <c:v>-0.011143694631755352</c:v>
                </c:pt>
                <c:pt idx="21">
                  <c:v>-0.004887585528194904</c:v>
                </c:pt>
                <c:pt idx="22">
                  <c:v>-0.01075268816202879</c:v>
                </c:pt>
                <c:pt idx="23">
                  <c:v>-0.005278592463582754</c:v>
                </c:pt>
                <c:pt idx="24">
                  <c:v>0.0009775171056389809</c:v>
                </c:pt>
                <c:pt idx="25">
                  <c:v>1</c:v>
                </c:pt>
                <c:pt idx="26">
                  <c:v>0.0009775171056389809</c:v>
                </c:pt>
                <c:pt idx="27">
                  <c:v>-0.005278592463582754</c:v>
                </c:pt>
                <c:pt idx="28">
                  <c:v>-0.01075268816202879</c:v>
                </c:pt>
                <c:pt idx="29">
                  <c:v>-0.004887585528194904</c:v>
                </c:pt>
                <c:pt idx="30">
                  <c:v>-0.011143694631755352</c:v>
                </c:pt>
                <c:pt idx="31">
                  <c:v>-0.0033235582523047924</c:v>
                </c:pt>
                <c:pt idx="32">
                  <c:v>-0.017399804666638374</c:v>
                </c:pt>
                <c:pt idx="33">
                  <c:v>0.022873900830745697</c:v>
                </c:pt>
                <c:pt idx="34">
                  <c:v>-0.007233626674860716</c:v>
                </c:pt>
                <c:pt idx="35">
                  <c:v>-0.0013685239246115088</c:v>
                </c:pt>
                <c:pt idx="36">
                  <c:v>0.002541544381529093</c:v>
                </c:pt>
                <c:pt idx="37">
                  <c:v>-0.0009775171056389809</c:v>
                </c:pt>
                <c:pt idx="38">
                  <c:v>-0.010361681692302227</c:v>
                </c:pt>
                <c:pt idx="39">
                  <c:v>-0.015835776925086975</c:v>
                </c:pt>
                <c:pt idx="40">
                  <c:v>0.0005865102866664529</c:v>
                </c:pt>
                <c:pt idx="41">
                  <c:v>-0.0037145649548619986</c:v>
                </c:pt>
                <c:pt idx="42">
                  <c:v>-0.002541544381529093</c:v>
                </c:pt>
                <c:pt idx="43">
                  <c:v>-0.0005865102866664529</c:v>
                </c:pt>
                <c:pt idx="44">
                  <c:v>0.008406647481024265</c:v>
                </c:pt>
                <c:pt idx="45">
                  <c:v>-0.008406647481024265</c:v>
                </c:pt>
                <c:pt idx="46">
                  <c:v>0.015053763054311275</c:v>
                </c:pt>
                <c:pt idx="47">
                  <c:v>-0.012316715903580189</c:v>
                </c:pt>
                <c:pt idx="48">
                  <c:v>-0.006451612804085016</c:v>
                </c:pt>
                <c:pt idx="49">
                  <c:v>0.0033235582523047924</c:v>
                </c:pt>
                <c:pt idx="50">
                  <c:v>0</c:v>
                </c:pt>
              </c:numCache>
            </c:numRef>
          </c:yVal>
          <c:smooth val="0"/>
        </c:ser>
        <c:axId val="19110356"/>
        <c:axId val="37775477"/>
      </c:scatterChart>
      <c:valAx>
        <c:axId val="19110356"/>
        <c:scaling>
          <c:orientation val="minMax"/>
          <c:max val="20"/>
          <c:min val="-2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75477"/>
        <c:crosses val="autoZero"/>
        <c:crossBetween val="midCat"/>
        <c:dispUnits/>
      </c:valAx>
      <c:valAx>
        <c:axId val="37775477"/>
        <c:scaling>
          <c:orientation val="minMax"/>
          <c:max val="1.2"/>
          <c:min val="-0.2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10356"/>
        <c:crossesAt val="-20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25"/>
          <c:y val="0.8565"/>
          <c:w val="0.509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205"/>
          <c:w val="0.88875"/>
          <c:h val="0.72525"/>
        </c:manualLayout>
      </c:layout>
      <c:scatterChart>
        <c:scatterStyle val="line"/>
        <c:varyColors val="0"/>
        <c:ser>
          <c:idx val="1"/>
          <c:order val="0"/>
          <c:tx>
            <c:strRef>
              <c:f>Graphik!$Q$41</c:f>
              <c:strCache>
                <c:ptCount val="1"/>
                <c:pt idx="0">
                  <c:v>PRN Code 2 (Galileo E5b-I)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Graphik!$K$2:$K$100</c:f>
              <c:numCache>
                <c:ptCount val="9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8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14</c:v>
                </c:pt>
                <c:pt idx="22">
                  <c:v>15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17</c:v>
                </c:pt>
                <c:pt idx="27">
                  <c:v>18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20</c:v>
                </c:pt>
                <c:pt idx="32">
                  <c:v>21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29</c:v>
                </c:pt>
                <c:pt idx="44">
                  <c:v>30</c:v>
                </c:pt>
                <c:pt idx="45">
                  <c:v>30</c:v>
                </c:pt>
                <c:pt idx="46">
                  <c:v>31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33</c:v>
                </c:pt>
                <c:pt idx="51">
                  <c:v>34</c:v>
                </c:pt>
                <c:pt idx="52">
                  <c:v>34</c:v>
                </c:pt>
                <c:pt idx="53">
                  <c:v>35</c:v>
                </c:pt>
                <c:pt idx="54">
                  <c:v>35</c:v>
                </c:pt>
                <c:pt idx="55">
                  <c:v>36</c:v>
                </c:pt>
                <c:pt idx="56">
                  <c:v>37</c:v>
                </c:pt>
                <c:pt idx="57">
                  <c:v>37</c:v>
                </c:pt>
                <c:pt idx="58">
                  <c:v>38</c:v>
                </c:pt>
                <c:pt idx="59">
                  <c:v>39</c:v>
                </c:pt>
                <c:pt idx="60">
                  <c:v>40</c:v>
                </c:pt>
                <c:pt idx="61">
                  <c:v>40</c:v>
                </c:pt>
                <c:pt idx="62">
                  <c:v>41</c:v>
                </c:pt>
                <c:pt idx="63">
                  <c:v>41</c:v>
                </c:pt>
                <c:pt idx="64">
                  <c:v>42</c:v>
                </c:pt>
                <c:pt idx="65">
                  <c:v>42</c:v>
                </c:pt>
                <c:pt idx="66">
                  <c:v>43</c:v>
                </c:pt>
                <c:pt idx="67">
                  <c:v>44</c:v>
                </c:pt>
                <c:pt idx="68">
                  <c:v>44</c:v>
                </c:pt>
                <c:pt idx="69">
                  <c:v>45</c:v>
                </c:pt>
                <c:pt idx="70">
                  <c:v>46</c:v>
                </c:pt>
                <c:pt idx="71">
                  <c:v>46</c:v>
                </c:pt>
                <c:pt idx="72">
                  <c:v>47</c:v>
                </c:pt>
                <c:pt idx="73">
                  <c:v>47</c:v>
                </c:pt>
                <c:pt idx="74">
                  <c:v>48</c:v>
                </c:pt>
                <c:pt idx="75">
                  <c:v>48</c:v>
                </c:pt>
                <c:pt idx="76">
                  <c:v>49</c:v>
                </c:pt>
                <c:pt idx="77">
                  <c:v>49</c:v>
                </c:pt>
                <c:pt idx="78">
                  <c:v>50</c:v>
                </c:pt>
                <c:pt idx="79">
                  <c:v>50</c:v>
                </c:pt>
                <c:pt idx="80">
                  <c:v>51</c:v>
                </c:pt>
                <c:pt idx="81">
                  <c:v>51</c:v>
                </c:pt>
                <c:pt idx="82">
                  <c:v>52</c:v>
                </c:pt>
                <c:pt idx="83">
                  <c:v>52</c:v>
                </c:pt>
                <c:pt idx="84">
                  <c:v>53</c:v>
                </c:pt>
                <c:pt idx="85">
                  <c:v>53</c:v>
                </c:pt>
                <c:pt idx="86">
                  <c:v>54</c:v>
                </c:pt>
                <c:pt idx="87">
                  <c:v>54</c:v>
                </c:pt>
                <c:pt idx="88">
                  <c:v>55</c:v>
                </c:pt>
                <c:pt idx="89">
                  <c:v>55</c:v>
                </c:pt>
                <c:pt idx="90">
                  <c:v>56</c:v>
                </c:pt>
                <c:pt idx="91">
                  <c:v>57</c:v>
                </c:pt>
                <c:pt idx="92">
                  <c:v>57</c:v>
                </c:pt>
                <c:pt idx="93">
                  <c:v>58</c:v>
                </c:pt>
                <c:pt idx="94">
                  <c:v>58</c:v>
                </c:pt>
                <c:pt idx="95">
                  <c:v>59</c:v>
                </c:pt>
                <c:pt idx="96">
                  <c:v>60</c:v>
                </c:pt>
                <c:pt idx="97">
                  <c:v>61</c:v>
                </c:pt>
                <c:pt idx="98">
                  <c:v>61</c:v>
                </c:pt>
              </c:numCache>
            </c:numRef>
          </c:xVal>
          <c:yVal>
            <c:numRef>
              <c:f>Graphik!$L$2:$L$100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1</c:v>
                </c:pt>
                <c:pt idx="73">
                  <c:v>0</c:v>
                </c:pt>
                <c:pt idx="74">
                  <c:v>0</c:v>
                </c:pt>
                <c:pt idx="75">
                  <c:v>1</c:v>
                </c:pt>
                <c:pt idx="76">
                  <c:v>1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1</c:v>
                </c:pt>
              </c:numCache>
            </c:numRef>
          </c:yVal>
          <c:smooth val="0"/>
        </c:ser>
        <c:axId val="4434974"/>
        <c:axId val="39914767"/>
      </c:scatterChart>
      <c:valAx>
        <c:axId val="4434974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14767"/>
        <c:crosses val="autoZero"/>
        <c:crossBetween val="midCat"/>
        <c:dispUnits/>
        <c:majorUnit val="2"/>
      </c:valAx>
      <c:valAx>
        <c:axId val="39914767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4974"/>
        <c:crosses val="autoZero"/>
        <c:crossBetween val="midCat"/>
        <c:dispUnits/>
        <c:majorUnit val="1"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535"/>
          <c:y val="0.80975"/>
          <c:w val="0.46425"/>
          <c:h val="0.1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4525"/>
          <c:w val="0.941"/>
          <c:h val="0.7865"/>
        </c:manualLayout>
      </c:layout>
      <c:scatterChart>
        <c:scatterStyle val="line"/>
        <c:varyColors val="0"/>
        <c:ser>
          <c:idx val="1"/>
          <c:order val="0"/>
          <c:tx>
            <c:strRef>
              <c:f>Plott_I!$O$16</c:f>
              <c:strCache>
                <c:ptCount val="1"/>
                <c:pt idx="0">
                  <c:v>AKF PRN Code 2 (Galileo E5b-I)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Plott_I!$A$2:$A$51</c:f>
              <c:numCache>
                <c:ptCount val="50"/>
                <c:pt idx="0">
                  <c:v>-25</c:v>
                </c:pt>
                <c:pt idx="1">
                  <c:v>-24</c:v>
                </c:pt>
                <c:pt idx="2">
                  <c:v>-23</c:v>
                </c:pt>
                <c:pt idx="3">
                  <c:v>-22</c:v>
                </c:pt>
                <c:pt idx="4">
                  <c:v>-21</c:v>
                </c:pt>
                <c:pt idx="5">
                  <c:v>-20</c:v>
                </c:pt>
                <c:pt idx="6">
                  <c:v>-19</c:v>
                </c:pt>
                <c:pt idx="7">
                  <c:v>-18</c:v>
                </c:pt>
                <c:pt idx="8">
                  <c:v>-17</c:v>
                </c:pt>
                <c:pt idx="9">
                  <c:v>-16</c:v>
                </c:pt>
                <c:pt idx="10">
                  <c:v>-15</c:v>
                </c:pt>
                <c:pt idx="11">
                  <c:v>-14</c:v>
                </c:pt>
                <c:pt idx="12">
                  <c:v>-13</c:v>
                </c:pt>
                <c:pt idx="13">
                  <c:v>-12</c:v>
                </c:pt>
                <c:pt idx="14">
                  <c:v>-11</c:v>
                </c:pt>
                <c:pt idx="15">
                  <c:v>-10</c:v>
                </c:pt>
                <c:pt idx="16">
                  <c:v>-9</c:v>
                </c:pt>
                <c:pt idx="17">
                  <c:v>-8</c:v>
                </c:pt>
                <c:pt idx="18">
                  <c:v>-7</c:v>
                </c:pt>
                <c:pt idx="19">
                  <c:v>-6</c:v>
                </c:pt>
                <c:pt idx="20">
                  <c:v>-5</c:v>
                </c:pt>
                <c:pt idx="21">
                  <c:v>-4</c:v>
                </c:pt>
                <c:pt idx="22">
                  <c:v>-3</c:v>
                </c:pt>
                <c:pt idx="23">
                  <c:v>-2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</c:numCache>
            </c:numRef>
          </c:xVal>
          <c:yVal>
            <c:numRef>
              <c:f>Plott_I!$G$2:$G$51</c:f>
              <c:numCache>
                <c:ptCount val="50"/>
                <c:pt idx="0">
                  <c:v>-0.003421309869736433</c:v>
                </c:pt>
                <c:pt idx="1">
                  <c:v>0.011925708502531052</c:v>
                </c:pt>
                <c:pt idx="2">
                  <c:v>-0.0021505376789718866</c:v>
                </c:pt>
                <c:pt idx="3">
                  <c:v>0.020918866619467735</c:v>
                </c:pt>
                <c:pt idx="4">
                  <c:v>0.022482894361019135</c:v>
                </c:pt>
                <c:pt idx="5">
                  <c:v>-0.016226783394813538</c:v>
                </c:pt>
                <c:pt idx="6">
                  <c:v>0.011143694631755352</c:v>
                </c:pt>
                <c:pt idx="7">
                  <c:v>-0.006842619739472866</c:v>
                </c:pt>
                <c:pt idx="8">
                  <c:v>0.008015640079975128</c:v>
                </c:pt>
                <c:pt idx="9">
                  <c:v>0.0009775171056389809</c:v>
                </c:pt>
                <c:pt idx="10">
                  <c:v>0.0013685239246115088</c:v>
                </c:pt>
                <c:pt idx="11">
                  <c:v>-0.00918866042047739</c:v>
                </c:pt>
                <c:pt idx="12">
                  <c:v>-0.0005865102866664529</c:v>
                </c:pt>
                <c:pt idx="13">
                  <c:v>0.0021505376789718866</c:v>
                </c:pt>
                <c:pt idx="14">
                  <c:v>0.0037145649548619986</c:v>
                </c:pt>
                <c:pt idx="15">
                  <c:v>-0.009579667821526527</c:v>
                </c:pt>
                <c:pt idx="16">
                  <c:v>0.017008798196911812</c:v>
                </c:pt>
                <c:pt idx="17">
                  <c:v>0.008015640079975128</c:v>
                </c:pt>
                <c:pt idx="18">
                  <c:v>0.017399804666638374</c:v>
                </c:pt>
                <c:pt idx="19">
                  <c:v>0.01075268816202879</c:v>
                </c:pt>
                <c:pt idx="20">
                  <c:v>0.0037145649548619986</c:v>
                </c:pt>
                <c:pt idx="21">
                  <c:v>-0.0017595307435840368</c:v>
                </c:pt>
                <c:pt idx="22">
                  <c:v>-0.0009775171056389809</c:v>
                </c:pt>
                <c:pt idx="23">
                  <c:v>-0.0029325513169169426</c:v>
                </c:pt>
                <c:pt idx="24">
                  <c:v>0.0009775171056389809</c:v>
                </c:pt>
                <c:pt idx="25">
                  <c:v>1</c:v>
                </c:pt>
                <c:pt idx="26">
                  <c:v>0.0009775171056389809</c:v>
                </c:pt>
                <c:pt idx="27">
                  <c:v>-0.0029325513169169426</c:v>
                </c:pt>
                <c:pt idx="28">
                  <c:v>-0.0009775171056389809</c:v>
                </c:pt>
                <c:pt idx="29">
                  <c:v>-0.0017595307435840368</c:v>
                </c:pt>
                <c:pt idx="30">
                  <c:v>0.0037145649548619986</c:v>
                </c:pt>
                <c:pt idx="31">
                  <c:v>0.01075268816202879</c:v>
                </c:pt>
                <c:pt idx="32">
                  <c:v>0.017399804666638374</c:v>
                </c:pt>
                <c:pt idx="33">
                  <c:v>0.008015640079975128</c:v>
                </c:pt>
                <c:pt idx="34">
                  <c:v>0.017008798196911812</c:v>
                </c:pt>
                <c:pt idx="35">
                  <c:v>-0.009579667821526527</c:v>
                </c:pt>
                <c:pt idx="36">
                  <c:v>0.0037145649548619986</c:v>
                </c:pt>
                <c:pt idx="37">
                  <c:v>0.0021505376789718866</c:v>
                </c:pt>
                <c:pt idx="38">
                  <c:v>-0.0005865102866664529</c:v>
                </c:pt>
                <c:pt idx="39">
                  <c:v>-0.00918866042047739</c:v>
                </c:pt>
                <c:pt idx="40">
                  <c:v>0.0013685239246115088</c:v>
                </c:pt>
                <c:pt idx="41">
                  <c:v>0.0009775171056389809</c:v>
                </c:pt>
                <c:pt idx="42">
                  <c:v>0.008015640079975128</c:v>
                </c:pt>
                <c:pt idx="43">
                  <c:v>-0.006842619739472866</c:v>
                </c:pt>
                <c:pt idx="44">
                  <c:v>0.011143694631755352</c:v>
                </c:pt>
                <c:pt idx="45">
                  <c:v>-0.016226783394813538</c:v>
                </c:pt>
                <c:pt idx="46">
                  <c:v>0.022482894361019135</c:v>
                </c:pt>
                <c:pt idx="47">
                  <c:v>0.020918866619467735</c:v>
                </c:pt>
                <c:pt idx="48">
                  <c:v>-0.0021505376789718866</c:v>
                </c:pt>
                <c:pt idx="49">
                  <c:v>0.011925708502531052</c:v>
                </c:pt>
              </c:numCache>
            </c:numRef>
          </c:yVal>
          <c:smooth val="0"/>
        </c:ser>
        <c:axId val="23688584"/>
        <c:axId val="11870665"/>
      </c:scatterChart>
      <c:valAx>
        <c:axId val="23688584"/>
        <c:scaling>
          <c:orientation val="minMax"/>
          <c:max val="20"/>
          <c:min val="-2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870665"/>
        <c:crosses val="autoZero"/>
        <c:crossBetween val="midCat"/>
        <c:dispUnits/>
        <c:majorUnit val="5"/>
      </c:valAx>
      <c:valAx>
        <c:axId val="11870665"/>
        <c:scaling>
          <c:orientation val="minMax"/>
          <c:max val="1.2"/>
          <c:min val="-0.2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88584"/>
        <c:crossesAt val="-20"/>
        <c:crossBetween val="midCat"/>
        <c:dispUnits/>
        <c:majorUnit val="1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175"/>
          <c:y val="0.8655"/>
          <c:w val="0.56975"/>
          <c:h val="0.1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575"/>
          <c:w val="0.93875"/>
          <c:h val="0.79125"/>
        </c:manualLayout>
      </c:layout>
      <c:scatterChart>
        <c:scatterStyle val="line"/>
        <c:varyColors val="0"/>
        <c:ser>
          <c:idx val="1"/>
          <c:order val="0"/>
          <c:tx>
            <c:strRef>
              <c:f>Plott_I!$O$18</c:f>
              <c:strCache>
                <c:ptCount val="1"/>
                <c:pt idx="0">
                  <c:v>AKF PRN Code 2 (Galileo E5b-Q)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Plott_I!$A$2:$A$51</c:f>
              <c:numCache>
                <c:ptCount val="50"/>
                <c:pt idx="0">
                  <c:v>-25</c:v>
                </c:pt>
                <c:pt idx="1">
                  <c:v>-24</c:v>
                </c:pt>
                <c:pt idx="2">
                  <c:v>-23</c:v>
                </c:pt>
                <c:pt idx="3">
                  <c:v>-22</c:v>
                </c:pt>
                <c:pt idx="4">
                  <c:v>-21</c:v>
                </c:pt>
                <c:pt idx="5">
                  <c:v>-20</c:v>
                </c:pt>
                <c:pt idx="6">
                  <c:v>-19</c:v>
                </c:pt>
                <c:pt idx="7">
                  <c:v>-18</c:v>
                </c:pt>
                <c:pt idx="8">
                  <c:v>-17</c:v>
                </c:pt>
                <c:pt idx="9">
                  <c:v>-16</c:v>
                </c:pt>
                <c:pt idx="10">
                  <c:v>-15</c:v>
                </c:pt>
                <c:pt idx="11">
                  <c:v>-14</c:v>
                </c:pt>
                <c:pt idx="12">
                  <c:v>-13</c:v>
                </c:pt>
                <c:pt idx="13">
                  <c:v>-12</c:v>
                </c:pt>
                <c:pt idx="14">
                  <c:v>-11</c:v>
                </c:pt>
                <c:pt idx="15">
                  <c:v>-10</c:v>
                </c:pt>
                <c:pt idx="16">
                  <c:v>-9</c:v>
                </c:pt>
                <c:pt idx="17">
                  <c:v>-8</c:v>
                </c:pt>
                <c:pt idx="18">
                  <c:v>-7</c:v>
                </c:pt>
                <c:pt idx="19">
                  <c:v>-6</c:v>
                </c:pt>
                <c:pt idx="20">
                  <c:v>-5</c:v>
                </c:pt>
                <c:pt idx="21">
                  <c:v>-4</c:v>
                </c:pt>
                <c:pt idx="22">
                  <c:v>-3</c:v>
                </c:pt>
                <c:pt idx="23">
                  <c:v>-2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</c:numCache>
            </c:numRef>
          </c:xVal>
          <c:yVal>
            <c:numRef>
              <c:f>Plott_I!$I$2:$I$51</c:f>
              <c:numCache>
                <c:ptCount val="50"/>
                <c:pt idx="0">
                  <c:v>-0.0016617791261523962</c:v>
                </c:pt>
                <c:pt idx="1">
                  <c:v>-0.00997067429125309</c:v>
                </c:pt>
                <c:pt idx="2">
                  <c:v>-0.0005865102866664529</c:v>
                </c:pt>
                <c:pt idx="3">
                  <c:v>0.006842619739472866</c:v>
                </c:pt>
                <c:pt idx="4">
                  <c:v>0.0013685239246115088</c:v>
                </c:pt>
                <c:pt idx="5">
                  <c:v>-0.00019550342403817922</c:v>
                </c:pt>
                <c:pt idx="6">
                  <c:v>-0.0021505376789718866</c:v>
                </c:pt>
                <c:pt idx="7">
                  <c:v>0.0005865102866664529</c:v>
                </c:pt>
                <c:pt idx="8">
                  <c:v>0.0009775171056389809</c:v>
                </c:pt>
                <c:pt idx="9">
                  <c:v>0.004105571657419205</c:v>
                </c:pt>
                <c:pt idx="10">
                  <c:v>0.0017595307435840368</c:v>
                </c:pt>
                <c:pt idx="11">
                  <c:v>0.005278592463582754</c:v>
                </c:pt>
                <c:pt idx="12">
                  <c:v>0.0009775171056389809</c:v>
                </c:pt>
                <c:pt idx="13">
                  <c:v>-0.0044965785928070545</c:v>
                </c:pt>
                <c:pt idx="14">
                  <c:v>-0.0005865102866664529</c:v>
                </c:pt>
                <c:pt idx="15">
                  <c:v>-0.0060606058686971664</c:v>
                </c:pt>
                <c:pt idx="16">
                  <c:v>-0.0017595307435840368</c:v>
                </c:pt>
                <c:pt idx="17">
                  <c:v>-0.02170087955892086</c:v>
                </c:pt>
                <c:pt idx="18">
                  <c:v>-0.0037145649548619986</c:v>
                </c:pt>
                <c:pt idx="19">
                  <c:v>0.0060606058686971664</c:v>
                </c:pt>
                <c:pt idx="20">
                  <c:v>0.0181818176060915</c:v>
                </c:pt>
                <c:pt idx="21">
                  <c:v>-0.004105571657419205</c:v>
                </c:pt>
                <c:pt idx="22">
                  <c:v>-0.024437928572297096</c:v>
                </c:pt>
                <c:pt idx="23">
                  <c:v>-0.0021505376789718866</c:v>
                </c:pt>
                <c:pt idx="24">
                  <c:v>0.0029325513169169426</c:v>
                </c:pt>
                <c:pt idx="25">
                  <c:v>1</c:v>
                </c:pt>
                <c:pt idx="26">
                  <c:v>0.0029325513169169426</c:v>
                </c:pt>
                <c:pt idx="27">
                  <c:v>-0.0021505376789718866</c:v>
                </c:pt>
                <c:pt idx="28">
                  <c:v>-0.024437928572297096</c:v>
                </c:pt>
                <c:pt idx="29">
                  <c:v>-0.004105571657419205</c:v>
                </c:pt>
                <c:pt idx="30">
                  <c:v>0.0181818176060915</c:v>
                </c:pt>
                <c:pt idx="31">
                  <c:v>0.0060606058686971664</c:v>
                </c:pt>
                <c:pt idx="32">
                  <c:v>-0.0037145649548619986</c:v>
                </c:pt>
                <c:pt idx="33">
                  <c:v>-0.02170087955892086</c:v>
                </c:pt>
                <c:pt idx="34">
                  <c:v>-0.0017595307435840368</c:v>
                </c:pt>
                <c:pt idx="35">
                  <c:v>-0.0060606058686971664</c:v>
                </c:pt>
                <c:pt idx="36">
                  <c:v>-0.0005865102866664529</c:v>
                </c:pt>
                <c:pt idx="37">
                  <c:v>-0.0044965785928070545</c:v>
                </c:pt>
                <c:pt idx="38">
                  <c:v>0.0009775171056389809</c:v>
                </c:pt>
                <c:pt idx="39">
                  <c:v>0.005278592463582754</c:v>
                </c:pt>
                <c:pt idx="40">
                  <c:v>0.0017595307435840368</c:v>
                </c:pt>
                <c:pt idx="41">
                  <c:v>0.004105571657419205</c:v>
                </c:pt>
                <c:pt idx="42">
                  <c:v>0.0009775171056389809</c:v>
                </c:pt>
                <c:pt idx="43">
                  <c:v>0.0005865102866664529</c:v>
                </c:pt>
                <c:pt idx="44">
                  <c:v>-0.0021505376789718866</c:v>
                </c:pt>
                <c:pt idx="45">
                  <c:v>-0.00019550342403817922</c:v>
                </c:pt>
                <c:pt idx="46">
                  <c:v>0.0013685239246115088</c:v>
                </c:pt>
                <c:pt idx="47">
                  <c:v>0.006842619739472866</c:v>
                </c:pt>
                <c:pt idx="48">
                  <c:v>-0.0005865102866664529</c:v>
                </c:pt>
                <c:pt idx="49">
                  <c:v>-0.00997067429125309</c:v>
                </c:pt>
              </c:numCache>
            </c:numRef>
          </c:yVal>
          <c:smooth val="0"/>
        </c:ser>
        <c:axId val="39727122"/>
        <c:axId val="21999779"/>
      </c:scatterChart>
      <c:valAx>
        <c:axId val="39727122"/>
        <c:scaling>
          <c:orientation val="minMax"/>
          <c:max val="20"/>
          <c:min val="-2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99779"/>
        <c:crosses val="autoZero"/>
        <c:crossBetween val="midCat"/>
        <c:dispUnits/>
        <c:majorUnit val="5"/>
      </c:valAx>
      <c:valAx>
        <c:axId val="21999779"/>
        <c:scaling>
          <c:orientation val="minMax"/>
          <c:max val="1.2"/>
          <c:min val="-0.2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27122"/>
        <c:crossesAt val="-20"/>
        <c:crossBetween val="midCat"/>
        <c:dispUnits/>
        <c:majorUnit val="1"/>
        <c:minorUnit val="0.0028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325"/>
          <c:y val="0.87"/>
          <c:w val="0.6885"/>
          <c:h val="0.1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6825"/>
          <c:w val="0.955"/>
          <c:h val="0.677"/>
        </c:manualLayout>
      </c:layout>
      <c:scatterChart>
        <c:scatterStyle val="line"/>
        <c:varyColors val="0"/>
        <c:ser>
          <c:idx val="0"/>
          <c:order val="0"/>
          <c:tx>
            <c:strRef>
              <c:f>Graphik!$Q$43</c:f>
              <c:strCache>
                <c:ptCount val="1"/>
                <c:pt idx="0">
                  <c:v>PRN Code 2 (Galileo E5b-Q)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Graphik!$M$2:$M$126</c:f>
              <c:numCache>
                <c:ptCount val="1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24</c:v>
                </c:pt>
                <c:pt idx="32">
                  <c:v>25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29</c:v>
                </c:pt>
                <c:pt idx="39">
                  <c:v>30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  <c:pt idx="54">
                  <c:v>41</c:v>
                </c:pt>
                <c:pt idx="55">
                  <c:v>42</c:v>
                </c:pt>
                <c:pt idx="56">
                  <c:v>42</c:v>
                </c:pt>
                <c:pt idx="57">
                  <c:v>43</c:v>
                </c:pt>
                <c:pt idx="58">
                  <c:v>43</c:v>
                </c:pt>
                <c:pt idx="59">
                  <c:v>44</c:v>
                </c:pt>
                <c:pt idx="60">
                  <c:v>45</c:v>
                </c:pt>
                <c:pt idx="61">
                  <c:v>46</c:v>
                </c:pt>
                <c:pt idx="62">
                  <c:v>47</c:v>
                </c:pt>
                <c:pt idx="63">
                  <c:v>47</c:v>
                </c:pt>
                <c:pt idx="64">
                  <c:v>48</c:v>
                </c:pt>
                <c:pt idx="65">
                  <c:v>49</c:v>
                </c:pt>
                <c:pt idx="66">
                  <c:v>50</c:v>
                </c:pt>
                <c:pt idx="67">
                  <c:v>51</c:v>
                </c:pt>
                <c:pt idx="68">
                  <c:v>51</c:v>
                </c:pt>
                <c:pt idx="69">
                  <c:v>52</c:v>
                </c:pt>
                <c:pt idx="70">
                  <c:v>52</c:v>
                </c:pt>
                <c:pt idx="71">
                  <c:v>53</c:v>
                </c:pt>
                <c:pt idx="72">
                  <c:v>54</c:v>
                </c:pt>
                <c:pt idx="73">
                  <c:v>55</c:v>
                </c:pt>
                <c:pt idx="74">
                  <c:v>55</c:v>
                </c:pt>
                <c:pt idx="75">
                  <c:v>56</c:v>
                </c:pt>
                <c:pt idx="76">
                  <c:v>56</c:v>
                </c:pt>
                <c:pt idx="77">
                  <c:v>57</c:v>
                </c:pt>
                <c:pt idx="78">
                  <c:v>57</c:v>
                </c:pt>
                <c:pt idx="79">
                  <c:v>58</c:v>
                </c:pt>
                <c:pt idx="80">
                  <c:v>59</c:v>
                </c:pt>
                <c:pt idx="81">
                  <c:v>60</c:v>
                </c:pt>
                <c:pt idx="82">
                  <c:v>61</c:v>
                </c:pt>
                <c:pt idx="83">
                  <c:v>62</c:v>
                </c:pt>
                <c:pt idx="84">
                  <c:v>63</c:v>
                </c:pt>
                <c:pt idx="85">
                  <c:v>63</c:v>
                </c:pt>
                <c:pt idx="86">
                  <c:v>64</c:v>
                </c:pt>
                <c:pt idx="87">
                  <c:v>65</c:v>
                </c:pt>
                <c:pt idx="88">
                  <c:v>66</c:v>
                </c:pt>
                <c:pt idx="89">
                  <c:v>66</c:v>
                </c:pt>
                <c:pt idx="90">
                  <c:v>67</c:v>
                </c:pt>
                <c:pt idx="91">
                  <c:v>67</c:v>
                </c:pt>
                <c:pt idx="92">
                  <c:v>68</c:v>
                </c:pt>
                <c:pt idx="93">
                  <c:v>69</c:v>
                </c:pt>
                <c:pt idx="94">
                  <c:v>70</c:v>
                </c:pt>
                <c:pt idx="95">
                  <c:v>71</c:v>
                </c:pt>
                <c:pt idx="96">
                  <c:v>71</c:v>
                </c:pt>
                <c:pt idx="97">
                  <c:v>72</c:v>
                </c:pt>
                <c:pt idx="98">
                  <c:v>72</c:v>
                </c:pt>
                <c:pt idx="99">
                  <c:v>73</c:v>
                </c:pt>
                <c:pt idx="100">
                  <c:v>74</c:v>
                </c:pt>
                <c:pt idx="101">
                  <c:v>75</c:v>
                </c:pt>
                <c:pt idx="102">
                  <c:v>76</c:v>
                </c:pt>
                <c:pt idx="103">
                  <c:v>77</c:v>
                </c:pt>
                <c:pt idx="104">
                  <c:v>77</c:v>
                </c:pt>
                <c:pt idx="105">
                  <c:v>78</c:v>
                </c:pt>
                <c:pt idx="106">
                  <c:v>79</c:v>
                </c:pt>
                <c:pt idx="107">
                  <c:v>80</c:v>
                </c:pt>
                <c:pt idx="108">
                  <c:v>81</c:v>
                </c:pt>
                <c:pt idx="109">
                  <c:v>82</c:v>
                </c:pt>
                <c:pt idx="110">
                  <c:v>82</c:v>
                </c:pt>
                <c:pt idx="111">
                  <c:v>83</c:v>
                </c:pt>
                <c:pt idx="112">
                  <c:v>84</c:v>
                </c:pt>
                <c:pt idx="113">
                  <c:v>84</c:v>
                </c:pt>
                <c:pt idx="114">
                  <c:v>85</c:v>
                </c:pt>
                <c:pt idx="115">
                  <c:v>85</c:v>
                </c:pt>
                <c:pt idx="116">
                  <c:v>86</c:v>
                </c:pt>
                <c:pt idx="117">
                  <c:v>86</c:v>
                </c:pt>
                <c:pt idx="118">
                  <c:v>87</c:v>
                </c:pt>
                <c:pt idx="119">
                  <c:v>87</c:v>
                </c:pt>
                <c:pt idx="120">
                  <c:v>88</c:v>
                </c:pt>
                <c:pt idx="121">
                  <c:v>88</c:v>
                </c:pt>
                <c:pt idx="122">
                  <c:v>89</c:v>
                </c:pt>
                <c:pt idx="123">
                  <c:v>89</c:v>
                </c:pt>
                <c:pt idx="124">
                  <c:v>90</c:v>
                </c:pt>
              </c:numCache>
            </c:numRef>
          </c:xVal>
          <c:yVal>
            <c:numRef>
              <c:f>Graphik!$N$2:$N$126</c:f>
              <c:numCache>
                <c:ptCount val="1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0</c:v>
                </c:pt>
                <c:pt idx="114">
                  <c:v>0</c:v>
                </c:pt>
                <c:pt idx="115">
                  <c:v>1</c:v>
                </c:pt>
                <c:pt idx="116">
                  <c:v>1</c:v>
                </c:pt>
                <c:pt idx="117">
                  <c:v>0</c:v>
                </c:pt>
                <c:pt idx="118">
                  <c:v>0</c:v>
                </c:pt>
                <c:pt idx="119">
                  <c:v>1</c:v>
                </c:pt>
                <c:pt idx="120">
                  <c:v>1</c:v>
                </c:pt>
                <c:pt idx="121">
                  <c:v>0</c:v>
                </c:pt>
                <c:pt idx="122">
                  <c:v>0</c:v>
                </c:pt>
                <c:pt idx="123">
                  <c:v>1</c:v>
                </c:pt>
                <c:pt idx="124">
                  <c:v>1</c:v>
                </c:pt>
              </c:numCache>
            </c:numRef>
          </c:yVal>
          <c:smooth val="0"/>
        </c:ser>
        <c:axId val="63780284"/>
        <c:axId val="37151645"/>
      </c:scatterChart>
      <c:valAx>
        <c:axId val="63780284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51645"/>
        <c:crosses val="autoZero"/>
        <c:crossBetween val="midCat"/>
        <c:dispUnits/>
        <c:majorUnit val="2"/>
        <c:minorUnit val="0.5"/>
      </c:valAx>
      <c:valAx>
        <c:axId val="3715164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80284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825"/>
          <c:y val="0.826"/>
          <c:w val="0.5"/>
          <c:h val="0.1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"/>
          <c:w val="0.89075"/>
          <c:h val="0.68375"/>
        </c:manualLayout>
      </c:layout>
      <c:scatterChart>
        <c:scatterStyle val="line"/>
        <c:varyColors val="0"/>
        <c:ser>
          <c:idx val="0"/>
          <c:order val="0"/>
          <c:tx>
            <c:strRef>
              <c:f>Graphik!$Q$39</c:f>
              <c:strCache>
                <c:ptCount val="1"/>
                <c:pt idx="0">
                  <c:v>PRN Code 2 (Galileo E5a-Q)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Graphik!$H$2:$H$100</c:f>
              <c:numCache/>
            </c:numRef>
          </c:xVal>
          <c:yVal>
            <c:numRef>
              <c:f>Graphik!$I$2:$I$100</c:f>
              <c:numCache/>
            </c:numRef>
          </c:yVal>
          <c:smooth val="0"/>
        </c:ser>
        <c:axId val="65929350"/>
        <c:axId val="56493239"/>
      </c:scatterChart>
      <c:valAx>
        <c:axId val="65929350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93239"/>
        <c:crosses val="autoZero"/>
        <c:crossBetween val="midCat"/>
        <c:dispUnits/>
        <c:majorUnit val="1"/>
      </c:valAx>
      <c:valAx>
        <c:axId val="56493239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29350"/>
        <c:crosses val="autoZero"/>
        <c:crossBetween val="midCat"/>
        <c:dispUnits/>
        <c:majorUnit val="1"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825"/>
          <c:y val="0.777"/>
          <c:w val="0.433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133350</xdr:colOff>
      <xdr:row>11</xdr:row>
      <xdr:rowOff>85725</xdr:rowOff>
    </xdr:from>
    <xdr:to>
      <xdr:col>44</xdr:col>
      <xdr:colOff>66675</xdr:colOff>
      <xdr:row>23</xdr:row>
      <xdr:rowOff>28575</xdr:rowOff>
    </xdr:to>
    <xdr:graphicFrame>
      <xdr:nvGraphicFramePr>
        <xdr:cNvPr id="1" name="Diagramm 2"/>
        <xdr:cNvGraphicFramePr/>
      </xdr:nvGraphicFramePr>
      <xdr:xfrm>
        <a:off x="6248400" y="1876425"/>
        <a:ext cx="450532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38</xdr:col>
      <xdr:colOff>152400</xdr:colOff>
      <xdr:row>2</xdr:row>
      <xdr:rowOff>47625</xdr:rowOff>
    </xdr:from>
    <xdr:to>
      <xdr:col>45</xdr:col>
      <xdr:colOff>190500</xdr:colOff>
      <xdr:row>11</xdr:row>
      <xdr:rowOff>38100</xdr:rowOff>
    </xdr:to>
    <xdr:graphicFrame>
      <xdr:nvGraphicFramePr>
        <xdr:cNvPr id="2" name="Diagramm 4"/>
        <xdr:cNvGraphicFramePr/>
      </xdr:nvGraphicFramePr>
      <xdr:xfrm>
        <a:off x="6267450" y="381000"/>
        <a:ext cx="5372100" cy="144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247650</xdr:colOff>
      <xdr:row>2</xdr:row>
      <xdr:rowOff>123825</xdr:rowOff>
    </xdr:from>
    <xdr:to>
      <xdr:col>44</xdr:col>
      <xdr:colOff>142875</xdr:colOff>
      <xdr:row>11</xdr:row>
      <xdr:rowOff>19050</xdr:rowOff>
    </xdr:to>
    <xdr:graphicFrame>
      <xdr:nvGraphicFramePr>
        <xdr:cNvPr id="1" name="Diagramm 1"/>
        <xdr:cNvGraphicFramePr/>
      </xdr:nvGraphicFramePr>
      <xdr:xfrm>
        <a:off x="6286500" y="466725"/>
        <a:ext cx="5229225" cy="135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37</xdr:col>
      <xdr:colOff>161925</xdr:colOff>
      <xdr:row>11</xdr:row>
      <xdr:rowOff>142875</xdr:rowOff>
    </xdr:from>
    <xdr:to>
      <xdr:col>43</xdr:col>
      <xdr:colOff>57150</xdr:colOff>
      <xdr:row>22</xdr:row>
      <xdr:rowOff>28575</xdr:rowOff>
    </xdr:to>
    <xdr:graphicFrame>
      <xdr:nvGraphicFramePr>
        <xdr:cNvPr id="2" name="Diagramm 2"/>
        <xdr:cNvGraphicFramePr/>
      </xdr:nvGraphicFramePr>
      <xdr:xfrm>
        <a:off x="6200775" y="1943100"/>
        <a:ext cx="4467225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180975</xdr:colOff>
      <xdr:row>2</xdr:row>
      <xdr:rowOff>66675</xdr:rowOff>
    </xdr:from>
    <xdr:to>
      <xdr:col>45</xdr:col>
      <xdr:colOff>66675</xdr:colOff>
      <xdr:row>11</xdr:row>
      <xdr:rowOff>9525</xdr:rowOff>
    </xdr:to>
    <xdr:graphicFrame>
      <xdr:nvGraphicFramePr>
        <xdr:cNvPr id="1" name="Diagramm 1"/>
        <xdr:cNvGraphicFramePr/>
      </xdr:nvGraphicFramePr>
      <xdr:xfrm>
        <a:off x="6943725" y="400050"/>
        <a:ext cx="4838700" cy="140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38</xdr:col>
      <xdr:colOff>219075</xdr:colOff>
      <xdr:row>11</xdr:row>
      <xdr:rowOff>85725</xdr:rowOff>
    </xdr:from>
    <xdr:to>
      <xdr:col>44</xdr:col>
      <xdr:colOff>485775</xdr:colOff>
      <xdr:row>23</xdr:row>
      <xdr:rowOff>28575</xdr:rowOff>
    </xdr:to>
    <xdr:graphicFrame>
      <xdr:nvGraphicFramePr>
        <xdr:cNvPr id="2" name="Diagramm 2"/>
        <xdr:cNvGraphicFramePr/>
      </xdr:nvGraphicFramePr>
      <xdr:xfrm>
        <a:off x="6981825" y="1876425"/>
        <a:ext cx="4238625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295275</xdr:colOff>
      <xdr:row>11</xdr:row>
      <xdr:rowOff>85725</xdr:rowOff>
    </xdr:from>
    <xdr:to>
      <xdr:col>43</xdr:col>
      <xdr:colOff>390525</xdr:colOff>
      <xdr:row>23</xdr:row>
      <xdr:rowOff>38100</xdr:rowOff>
    </xdr:to>
    <xdr:graphicFrame>
      <xdr:nvGraphicFramePr>
        <xdr:cNvPr id="1" name="Diagramm 2"/>
        <xdr:cNvGraphicFramePr/>
      </xdr:nvGraphicFramePr>
      <xdr:xfrm>
        <a:off x="7362825" y="1876425"/>
        <a:ext cx="3629025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38</xdr:col>
      <xdr:colOff>123825</xdr:colOff>
      <xdr:row>1</xdr:row>
      <xdr:rowOff>142875</xdr:rowOff>
    </xdr:from>
    <xdr:to>
      <xdr:col>44</xdr:col>
      <xdr:colOff>276225</xdr:colOff>
      <xdr:row>10</xdr:row>
      <xdr:rowOff>66675</xdr:rowOff>
    </xdr:to>
    <xdr:graphicFrame>
      <xdr:nvGraphicFramePr>
        <xdr:cNvPr id="2" name="Diagramm 3"/>
        <xdr:cNvGraphicFramePr/>
      </xdr:nvGraphicFramePr>
      <xdr:xfrm>
        <a:off x="7191375" y="304800"/>
        <a:ext cx="4219575" cy="139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238125</xdr:colOff>
      <xdr:row>9</xdr:row>
      <xdr:rowOff>104775</xdr:rowOff>
    </xdr:from>
    <xdr:to>
      <xdr:col>22</xdr:col>
      <xdr:colOff>609600</xdr:colOff>
      <xdr:row>17</xdr:row>
      <xdr:rowOff>19050</xdr:rowOff>
    </xdr:to>
    <xdr:graphicFrame>
      <xdr:nvGraphicFramePr>
        <xdr:cNvPr id="1" name="Diagramm 4"/>
        <xdr:cNvGraphicFramePr/>
      </xdr:nvGraphicFramePr>
      <xdr:xfrm>
        <a:off x="6305550" y="1562100"/>
        <a:ext cx="4943475" cy="120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247650</xdr:colOff>
      <xdr:row>17</xdr:row>
      <xdr:rowOff>152400</xdr:rowOff>
    </xdr:from>
    <xdr:to>
      <xdr:col>22</xdr:col>
      <xdr:colOff>628650</xdr:colOff>
      <xdr:row>25</xdr:row>
      <xdr:rowOff>76200</xdr:rowOff>
    </xdr:to>
    <xdr:graphicFrame>
      <xdr:nvGraphicFramePr>
        <xdr:cNvPr id="2" name="Diagramm 5"/>
        <xdr:cNvGraphicFramePr/>
      </xdr:nvGraphicFramePr>
      <xdr:xfrm>
        <a:off x="6315075" y="2905125"/>
        <a:ext cx="4953000" cy="121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247650</xdr:colOff>
      <xdr:row>26</xdr:row>
      <xdr:rowOff>76200</xdr:rowOff>
    </xdr:from>
    <xdr:to>
      <xdr:col>23</xdr:col>
      <xdr:colOff>266700</xdr:colOff>
      <xdr:row>35</xdr:row>
      <xdr:rowOff>47625</xdr:rowOff>
    </xdr:to>
    <xdr:graphicFrame>
      <xdr:nvGraphicFramePr>
        <xdr:cNvPr id="3" name="Diagramm 14"/>
        <xdr:cNvGraphicFramePr/>
      </xdr:nvGraphicFramePr>
      <xdr:xfrm>
        <a:off x="6315075" y="4286250"/>
        <a:ext cx="5353050" cy="1428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23</xdr:col>
      <xdr:colOff>28575</xdr:colOff>
      <xdr:row>9</xdr:row>
      <xdr:rowOff>142875</xdr:rowOff>
    </xdr:to>
    <xdr:graphicFrame>
      <xdr:nvGraphicFramePr>
        <xdr:cNvPr id="4" name="Diagramm 17"/>
        <xdr:cNvGraphicFramePr/>
      </xdr:nvGraphicFramePr>
      <xdr:xfrm>
        <a:off x="6067425" y="161925"/>
        <a:ext cx="5362575" cy="1438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3</xdr:row>
      <xdr:rowOff>57150</xdr:rowOff>
    </xdr:from>
    <xdr:to>
      <xdr:col>13</xdr:col>
      <xdr:colOff>504825</xdr:colOff>
      <xdr:row>13</xdr:row>
      <xdr:rowOff>66675</xdr:rowOff>
    </xdr:to>
    <xdr:graphicFrame>
      <xdr:nvGraphicFramePr>
        <xdr:cNvPr id="1" name="Diagramm 1"/>
        <xdr:cNvGraphicFramePr/>
      </xdr:nvGraphicFramePr>
      <xdr:xfrm>
        <a:off x="6962775" y="552450"/>
        <a:ext cx="344805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161925</xdr:colOff>
      <xdr:row>13</xdr:row>
      <xdr:rowOff>104775</xdr:rowOff>
    </xdr:from>
    <xdr:to>
      <xdr:col>13</xdr:col>
      <xdr:colOff>485775</xdr:colOff>
      <xdr:row>25</xdr:row>
      <xdr:rowOff>28575</xdr:rowOff>
    </xdr:to>
    <xdr:graphicFrame>
      <xdr:nvGraphicFramePr>
        <xdr:cNvPr id="2" name="Diagramm 2"/>
        <xdr:cNvGraphicFramePr/>
      </xdr:nvGraphicFramePr>
      <xdr:xfrm>
        <a:off x="7019925" y="2219325"/>
        <a:ext cx="3371850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314325</xdr:colOff>
      <xdr:row>30</xdr:row>
      <xdr:rowOff>38100</xdr:rowOff>
    </xdr:from>
    <xdr:to>
      <xdr:col>5</xdr:col>
      <xdr:colOff>647700</xdr:colOff>
      <xdr:row>41</xdr:row>
      <xdr:rowOff>133350</xdr:rowOff>
    </xdr:to>
    <xdr:graphicFrame>
      <xdr:nvGraphicFramePr>
        <xdr:cNvPr id="3" name="Diagramm 3"/>
        <xdr:cNvGraphicFramePr/>
      </xdr:nvGraphicFramePr>
      <xdr:xfrm>
        <a:off x="1076325" y="4905375"/>
        <a:ext cx="3381375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95250</xdr:colOff>
      <xdr:row>51</xdr:row>
      <xdr:rowOff>9525</xdr:rowOff>
    </xdr:from>
    <xdr:to>
      <xdr:col>8</xdr:col>
      <xdr:colOff>438150</xdr:colOff>
      <xdr:row>62</xdr:row>
      <xdr:rowOff>114300</xdr:rowOff>
    </xdr:to>
    <xdr:graphicFrame>
      <xdr:nvGraphicFramePr>
        <xdr:cNvPr id="4" name="Diagramm 4"/>
        <xdr:cNvGraphicFramePr/>
      </xdr:nvGraphicFramePr>
      <xdr:xfrm>
        <a:off x="3143250" y="8277225"/>
        <a:ext cx="3390900" cy="1885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B1:AS31"/>
  <sheetViews>
    <sheetView showGridLines="0" tabSelected="1" zoomScalePageLayoutView="0" workbookViewId="0" topLeftCell="A1">
      <selection activeCell="AL26" sqref="AL26"/>
    </sheetView>
  </sheetViews>
  <sheetFormatPr defaultColWidth="11.421875" defaultRowHeight="12.75"/>
  <cols>
    <col min="1" max="1" width="1.57421875" style="0" customWidth="1"/>
    <col min="2" max="2" width="1.421875" style="0" customWidth="1"/>
    <col min="3" max="3" width="0.71875" style="0" customWidth="1"/>
    <col min="4" max="4" width="6.00390625" style="0" customWidth="1"/>
    <col min="5" max="18" width="2.00390625" style="0" customWidth="1"/>
    <col min="19" max="19" width="1.57421875" style="0" customWidth="1"/>
    <col min="20" max="33" width="2.00390625" style="0" customWidth="1"/>
    <col min="34" max="35" width="1.57421875" style="0" customWidth="1"/>
    <col min="36" max="36" width="5.28125" style="0" customWidth="1"/>
    <col min="37" max="37" width="4.57421875" style="0" customWidth="1"/>
  </cols>
  <sheetData>
    <row r="1" spans="2:34" ht="12.75" thickBot="1">
      <c r="B1" s="2"/>
      <c r="C1" s="2"/>
      <c r="D1" s="2"/>
      <c r="F1" s="2"/>
      <c r="G1" s="2"/>
      <c r="H1" s="2"/>
      <c r="I1" s="2"/>
      <c r="J1" s="2"/>
      <c r="K1" s="2"/>
      <c r="L1" s="2"/>
      <c r="M1" s="2"/>
      <c r="N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E1" s="2"/>
      <c r="AF1" s="2"/>
      <c r="AG1" s="2"/>
      <c r="AH1" s="2"/>
    </row>
    <row r="2" spans="4:38" ht="13.5" thickBot="1">
      <c r="D2" s="34"/>
      <c r="E2" s="35">
        <v>1</v>
      </c>
      <c r="F2" s="36">
        <v>2</v>
      </c>
      <c r="G2" s="36">
        <v>3</v>
      </c>
      <c r="H2" s="36">
        <v>4</v>
      </c>
      <c r="I2" s="36">
        <v>5</v>
      </c>
      <c r="J2" s="35">
        <v>6</v>
      </c>
      <c r="K2" s="36">
        <v>7</v>
      </c>
      <c r="L2" s="35">
        <v>8</v>
      </c>
      <c r="M2" s="36">
        <v>9</v>
      </c>
      <c r="N2" s="36">
        <v>0</v>
      </c>
      <c r="O2" s="36">
        <v>1</v>
      </c>
      <c r="P2" s="36">
        <v>2</v>
      </c>
      <c r="Q2" s="36">
        <v>3</v>
      </c>
      <c r="R2" s="40">
        <v>4</v>
      </c>
      <c r="T2" s="35">
        <v>1</v>
      </c>
      <c r="U2" s="36">
        <v>2</v>
      </c>
      <c r="V2" s="36">
        <v>3</v>
      </c>
      <c r="W2" s="35">
        <v>4</v>
      </c>
      <c r="X2" s="35">
        <v>5</v>
      </c>
      <c r="Y2" s="36">
        <v>6</v>
      </c>
      <c r="Z2" s="35">
        <v>7</v>
      </c>
      <c r="AA2" s="35">
        <v>8</v>
      </c>
      <c r="AB2" s="36">
        <v>9</v>
      </c>
      <c r="AC2" s="36">
        <v>0</v>
      </c>
      <c r="AD2" s="36">
        <v>1</v>
      </c>
      <c r="AE2" s="45">
        <v>2</v>
      </c>
      <c r="AF2" s="36">
        <v>3</v>
      </c>
      <c r="AG2" s="45">
        <v>4</v>
      </c>
      <c r="AJ2" s="75" t="s">
        <v>0</v>
      </c>
      <c r="AK2" s="91">
        <f>Graphik!$B$3</f>
        <v>2</v>
      </c>
      <c r="AL2" s="92"/>
    </row>
    <row r="3" spans="4:38" ht="12.75">
      <c r="D3" s="38"/>
      <c r="E3" s="100" t="s">
        <v>28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1"/>
      <c r="S3" s="3"/>
      <c r="T3" s="100" t="s">
        <v>29</v>
      </c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1"/>
      <c r="AI3" s="3"/>
      <c r="AJ3" s="102" t="s">
        <v>20</v>
      </c>
      <c r="AK3" s="103"/>
      <c r="AL3" s="83" t="s">
        <v>30</v>
      </c>
    </row>
    <row r="4" spans="4:38" ht="12.75">
      <c r="D4" s="39">
        <v>1</v>
      </c>
      <c r="E4" s="28">
        <v>1</v>
      </c>
      <c r="F4" s="11">
        <v>1</v>
      </c>
      <c r="G4" s="11">
        <v>1</v>
      </c>
      <c r="H4" s="11">
        <v>1</v>
      </c>
      <c r="I4" s="11">
        <v>1</v>
      </c>
      <c r="J4" s="28">
        <v>1</v>
      </c>
      <c r="K4" s="11">
        <v>1</v>
      </c>
      <c r="L4" s="28">
        <v>1</v>
      </c>
      <c r="M4" s="11">
        <v>1</v>
      </c>
      <c r="N4" s="11">
        <v>1</v>
      </c>
      <c r="O4" s="11">
        <v>1</v>
      </c>
      <c r="P4" s="11">
        <v>1</v>
      </c>
      <c r="Q4" s="11">
        <v>1</v>
      </c>
      <c r="R4" s="40">
        <v>1</v>
      </c>
      <c r="S4" s="21" t="s">
        <v>4</v>
      </c>
      <c r="T4" s="28">
        <v>0</v>
      </c>
      <c r="U4" s="11">
        <v>0</v>
      </c>
      <c r="V4" s="11">
        <v>1</v>
      </c>
      <c r="W4" s="28">
        <v>1</v>
      </c>
      <c r="X4" s="28">
        <v>1</v>
      </c>
      <c r="Y4" s="11">
        <v>0</v>
      </c>
      <c r="Z4" s="28">
        <v>0</v>
      </c>
      <c r="AA4" s="28">
        <v>1</v>
      </c>
      <c r="AB4" s="11">
        <v>0</v>
      </c>
      <c r="AC4" s="11">
        <v>0</v>
      </c>
      <c r="AD4" s="11">
        <v>0</v>
      </c>
      <c r="AE4" s="28">
        <v>1</v>
      </c>
      <c r="AF4" s="11">
        <v>1</v>
      </c>
      <c r="AG4" s="40">
        <v>0</v>
      </c>
      <c r="AH4" s="15" t="s">
        <v>4</v>
      </c>
      <c r="AI4" t="s">
        <v>4</v>
      </c>
      <c r="AJ4" s="93">
        <v>1</v>
      </c>
      <c r="AK4" s="94"/>
      <c r="AL4" s="76">
        <f>Plott_I!C27</f>
        <v>1</v>
      </c>
    </row>
    <row r="5" spans="4:38" ht="12.75">
      <c r="D5" s="38">
        <v>2</v>
      </c>
      <c r="E5" s="28">
        <v>0</v>
      </c>
      <c r="F5" s="11">
        <v>1</v>
      </c>
      <c r="G5" s="11">
        <v>1</v>
      </c>
      <c r="H5" s="11">
        <v>1</v>
      </c>
      <c r="I5" s="11">
        <v>1</v>
      </c>
      <c r="J5" s="28">
        <v>1</v>
      </c>
      <c r="K5" s="11">
        <v>1</v>
      </c>
      <c r="L5" s="28">
        <v>1</v>
      </c>
      <c r="M5" s="11">
        <v>1</v>
      </c>
      <c r="N5" s="11">
        <v>1</v>
      </c>
      <c r="O5" s="11">
        <v>1</v>
      </c>
      <c r="P5" s="11">
        <v>1</v>
      </c>
      <c r="Q5" s="11">
        <v>1</v>
      </c>
      <c r="R5" s="40">
        <v>1</v>
      </c>
      <c r="S5" s="21" t="s">
        <v>4</v>
      </c>
      <c r="T5" s="28">
        <v>0</v>
      </c>
      <c r="U5" s="11">
        <v>0</v>
      </c>
      <c r="V5" s="11">
        <v>0</v>
      </c>
      <c r="W5" s="28">
        <v>1</v>
      </c>
      <c r="X5" s="28">
        <v>1</v>
      </c>
      <c r="Y5" s="11">
        <v>1</v>
      </c>
      <c r="Z5" s="28">
        <v>0</v>
      </c>
      <c r="AA5" s="28">
        <v>0</v>
      </c>
      <c r="AB5" s="11">
        <v>1</v>
      </c>
      <c r="AC5" s="11">
        <v>0</v>
      </c>
      <c r="AD5" s="11">
        <v>0</v>
      </c>
      <c r="AE5" s="28">
        <v>0</v>
      </c>
      <c r="AF5" s="11">
        <v>1</v>
      </c>
      <c r="AG5" s="40">
        <v>1</v>
      </c>
      <c r="AH5" s="15" t="s">
        <v>4</v>
      </c>
      <c r="AI5" t="s">
        <v>4</v>
      </c>
      <c r="AJ5" s="93">
        <v>0</v>
      </c>
      <c r="AK5" s="94"/>
      <c r="AL5" s="76">
        <f>Plott_I!C28</f>
        <v>0.010361681692302227</v>
      </c>
    </row>
    <row r="6" spans="4:38" ht="12.75">
      <c r="D6" s="38">
        <v>3</v>
      </c>
      <c r="E6" s="28">
        <v>1</v>
      </c>
      <c r="F6" s="11">
        <v>0</v>
      </c>
      <c r="G6" s="11">
        <v>1</v>
      </c>
      <c r="H6" s="11">
        <v>1</v>
      </c>
      <c r="I6" s="11">
        <v>1</v>
      </c>
      <c r="J6" s="28">
        <v>1</v>
      </c>
      <c r="K6" s="11">
        <v>1</v>
      </c>
      <c r="L6" s="28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40">
        <v>1</v>
      </c>
      <c r="S6" s="21" t="s">
        <v>4</v>
      </c>
      <c r="T6" s="28">
        <v>1</v>
      </c>
      <c r="U6" s="11">
        <v>0</v>
      </c>
      <c r="V6" s="11">
        <v>0</v>
      </c>
      <c r="W6" s="28">
        <v>0</v>
      </c>
      <c r="X6" s="28">
        <v>1</v>
      </c>
      <c r="Y6" s="11">
        <v>1</v>
      </c>
      <c r="Z6" s="28">
        <v>1</v>
      </c>
      <c r="AA6" s="28">
        <v>0</v>
      </c>
      <c r="AB6" s="11">
        <v>0</v>
      </c>
      <c r="AC6" s="11">
        <v>1</v>
      </c>
      <c r="AD6" s="11">
        <v>0</v>
      </c>
      <c r="AE6" s="28">
        <v>0</v>
      </c>
      <c r="AF6" s="11">
        <v>0</v>
      </c>
      <c r="AG6" s="40">
        <v>1</v>
      </c>
      <c r="AH6" s="15" t="s">
        <v>4</v>
      </c>
      <c r="AI6" t="s">
        <v>4</v>
      </c>
      <c r="AJ6" s="93">
        <v>0</v>
      </c>
      <c r="AK6" s="94"/>
      <c r="AL6" s="76">
        <f>Plott_I!C29</f>
        <v>-0.007624633610248566</v>
      </c>
    </row>
    <row r="7" spans="4:38" ht="12.75" customHeight="1">
      <c r="D7" s="38">
        <v>4</v>
      </c>
      <c r="E7" s="28">
        <v>0</v>
      </c>
      <c r="F7" s="11">
        <v>1</v>
      </c>
      <c r="G7" s="11">
        <v>0</v>
      </c>
      <c r="H7" s="11">
        <v>1</v>
      </c>
      <c r="I7" s="11">
        <v>1</v>
      </c>
      <c r="J7" s="28">
        <v>1</v>
      </c>
      <c r="K7" s="11">
        <v>1</v>
      </c>
      <c r="L7" s="28">
        <v>1</v>
      </c>
      <c r="M7" s="11">
        <v>1</v>
      </c>
      <c r="N7" s="11">
        <v>1</v>
      </c>
      <c r="O7" s="11">
        <v>1</v>
      </c>
      <c r="P7" s="11">
        <v>1</v>
      </c>
      <c r="Q7" s="11">
        <v>1</v>
      </c>
      <c r="R7" s="40">
        <v>1</v>
      </c>
      <c r="S7" s="21" t="s">
        <v>4</v>
      </c>
      <c r="T7" s="28">
        <v>1</v>
      </c>
      <c r="U7" s="11">
        <v>1</v>
      </c>
      <c r="V7" s="11">
        <v>0</v>
      </c>
      <c r="W7" s="28">
        <v>0</v>
      </c>
      <c r="X7" s="28">
        <v>0</v>
      </c>
      <c r="Y7" s="11">
        <v>1</v>
      </c>
      <c r="Z7" s="28">
        <v>1</v>
      </c>
      <c r="AA7" s="28">
        <v>1</v>
      </c>
      <c r="AB7" s="11">
        <v>0</v>
      </c>
      <c r="AC7" s="11">
        <v>0</v>
      </c>
      <c r="AD7" s="11">
        <v>1</v>
      </c>
      <c r="AE7" s="28">
        <v>0</v>
      </c>
      <c r="AF7" s="11">
        <v>0</v>
      </c>
      <c r="AG7" s="40">
        <v>0</v>
      </c>
      <c r="AH7" s="15" t="s">
        <v>4</v>
      </c>
      <c r="AI7" t="s">
        <v>4</v>
      </c>
      <c r="AJ7" s="93">
        <v>1</v>
      </c>
      <c r="AK7" s="94"/>
      <c r="AL7" s="76">
        <f>Plott_I!C30</f>
        <v>-0.0009775171056389809</v>
      </c>
    </row>
    <row r="8" spans="4:38" ht="12.75">
      <c r="D8" s="38">
        <v>5</v>
      </c>
      <c r="E8" s="28">
        <v>1</v>
      </c>
      <c r="F8" s="11">
        <v>0</v>
      </c>
      <c r="G8" s="11">
        <v>1</v>
      </c>
      <c r="H8" s="11">
        <v>0</v>
      </c>
      <c r="I8" s="11">
        <v>1</v>
      </c>
      <c r="J8" s="28">
        <v>1</v>
      </c>
      <c r="K8" s="11">
        <v>1</v>
      </c>
      <c r="L8" s="28">
        <v>1</v>
      </c>
      <c r="M8" s="11">
        <v>1</v>
      </c>
      <c r="N8" s="11">
        <v>1</v>
      </c>
      <c r="O8" s="11">
        <v>1</v>
      </c>
      <c r="P8" s="11">
        <v>1</v>
      </c>
      <c r="Q8" s="11">
        <v>1</v>
      </c>
      <c r="R8" s="40">
        <v>1</v>
      </c>
      <c r="S8" s="21" t="s">
        <v>4</v>
      </c>
      <c r="T8" s="28">
        <v>0</v>
      </c>
      <c r="U8" s="11">
        <v>1</v>
      </c>
      <c r="V8" s="11">
        <v>1</v>
      </c>
      <c r="W8" s="28">
        <v>0</v>
      </c>
      <c r="X8" s="28">
        <v>0</v>
      </c>
      <c r="Y8" s="11">
        <v>0</v>
      </c>
      <c r="Z8" s="28">
        <v>1</v>
      </c>
      <c r="AA8" s="28">
        <v>1</v>
      </c>
      <c r="AB8" s="11">
        <v>1</v>
      </c>
      <c r="AC8" s="11">
        <v>0</v>
      </c>
      <c r="AD8" s="11">
        <v>0</v>
      </c>
      <c r="AE8" s="28">
        <v>1</v>
      </c>
      <c r="AF8" s="11">
        <v>0</v>
      </c>
      <c r="AG8" s="40">
        <v>0</v>
      </c>
      <c r="AH8" s="15" t="s">
        <v>4</v>
      </c>
      <c r="AI8" t="s">
        <v>4</v>
      </c>
      <c r="AJ8" s="93">
        <v>1</v>
      </c>
      <c r="AK8" s="94"/>
      <c r="AL8" s="76">
        <f>Plott_I!C31</f>
        <v>-0.0013685239246115088</v>
      </c>
    </row>
    <row r="9" spans="4:38" ht="12.75">
      <c r="D9" s="38">
        <v>6</v>
      </c>
      <c r="E9" s="28">
        <v>0</v>
      </c>
      <c r="F9" s="11">
        <v>1</v>
      </c>
      <c r="G9" s="11">
        <v>0</v>
      </c>
      <c r="H9" s="11">
        <v>1</v>
      </c>
      <c r="I9" s="11">
        <v>0</v>
      </c>
      <c r="J9" s="28">
        <v>1</v>
      </c>
      <c r="K9" s="11">
        <v>1</v>
      </c>
      <c r="L9" s="28">
        <v>1</v>
      </c>
      <c r="M9" s="11">
        <v>1</v>
      </c>
      <c r="N9" s="11">
        <v>1</v>
      </c>
      <c r="O9" s="11">
        <v>1</v>
      </c>
      <c r="P9" s="11">
        <v>1</v>
      </c>
      <c r="Q9" s="11">
        <v>1</v>
      </c>
      <c r="R9" s="40">
        <v>1</v>
      </c>
      <c r="S9" s="21" t="s">
        <v>4</v>
      </c>
      <c r="T9" s="28">
        <v>1</v>
      </c>
      <c r="U9" s="11">
        <v>0</v>
      </c>
      <c r="V9" s="11">
        <v>1</v>
      </c>
      <c r="W9" s="28">
        <v>1</v>
      </c>
      <c r="X9" s="28">
        <v>0</v>
      </c>
      <c r="Y9" s="11">
        <v>0</v>
      </c>
      <c r="Z9" s="28">
        <v>0</v>
      </c>
      <c r="AA9" s="28">
        <v>1</v>
      </c>
      <c r="AB9" s="11">
        <v>1</v>
      </c>
      <c r="AC9" s="11">
        <v>1</v>
      </c>
      <c r="AD9" s="11">
        <v>0</v>
      </c>
      <c r="AE9" s="28">
        <v>0</v>
      </c>
      <c r="AF9" s="11">
        <v>1</v>
      </c>
      <c r="AG9" s="40">
        <v>0</v>
      </c>
      <c r="AH9" s="15" t="s">
        <v>4</v>
      </c>
      <c r="AI9" t="s">
        <v>4</v>
      </c>
      <c r="AJ9" s="93">
        <v>1</v>
      </c>
      <c r="AK9" s="94"/>
      <c r="AL9" s="76">
        <f>Plott_I!C32</f>
        <v>0.015053763054311275</v>
      </c>
    </row>
    <row r="10" spans="4:38" ht="12.75">
      <c r="D10" s="38">
        <v>7</v>
      </c>
      <c r="E10" s="28">
        <v>1</v>
      </c>
      <c r="F10" s="11">
        <v>0</v>
      </c>
      <c r="G10" s="11">
        <v>1</v>
      </c>
      <c r="H10" s="11">
        <v>0</v>
      </c>
      <c r="I10" s="11">
        <v>1</v>
      </c>
      <c r="J10" s="28">
        <v>0</v>
      </c>
      <c r="K10" s="11">
        <v>1</v>
      </c>
      <c r="L10" s="28">
        <v>1</v>
      </c>
      <c r="M10" s="11">
        <v>1</v>
      </c>
      <c r="N10" s="11">
        <v>1</v>
      </c>
      <c r="O10" s="11">
        <v>1</v>
      </c>
      <c r="P10" s="11">
        <v>1</v>
      </c>
      <c r="Q10" s="11">
        <v>1</v>
      </c>
      <c r="R10" s="40">
        <v>1</v>
      </c>
      <c r="S10" s="21" t="s">
        <v>4</v>
      </c>
      <c r="T10" s="28">
        <v>0</v>
      </c>
      <c r="U10" s="11">
        <v>1</v>
      </c>
      <c r="V10" s="11">
        <v>0</v>
      </c>
      <c r="W10" s="28">
        <v>1</v>
      </c>
      <c r="X10" s="28">
        <v>1</v>
      </c>
      <c r="Y10" s="11">
        <v>0</v>
      </c>
      <c r="Z10" s="28">
        <v>0</v>
      </c>
      <c r="AA10" s="28">
        <v>0</v>
      </c>
      <c r="AB10" s="11">
        <v>1</v>
      </c>
      <c r="AC10" s="11">
        <v>1</v>
      </c>
      <c r="AD10" s="11">
        <v>1</v>
      </c>
      <c r="AE10" s="28">
        <v>0</v>
      </c>
      <c r="AF10" s="11">
        <v>0</v>
      </c>
      <c r="AG10" s="40">
        <v>1</v>
      </c>
      <c r="AH10" s="15" t="s">
        <v>4</v>
      </c>
      <c r="AI10" t="s">
        <v>4</v>
      </c>
      <c r="AJ10" s="93">
        <v>0</v>
      </c>
      <c r="AK10" s="94"/>
      <c r="AL10" s="76">
        <f>Plott_I!C33</f>
        <v>0.01427175011485815</v>
      </c>
    </row>
    <row r="11" spans="4:38" ht="12.75">
      <c r="D11" s="38">
        <v>8</v>
      </c>
      <c r="E11" s="28">
        <v>1</v>
      </c>
      <c r="F11" s="11">
        <v>1</v>
      </c>
      <c r="G11" s="11">
        <v>0</v>
      </c>
      <c r="H11" s="11">
        <v>1</v>
      </c>
      <c r="I11" s="11">
        <v>0</v>
      </c>
      <c r="J11" s="28">
        <v>1</v>
      </c>
      <c r="K11" s="11">
        <v>0</v>
      </c>
      <c r="L11" s="28">
        <v>1</v>
      </c>
      <c r="M11" s="11">
        <v>1</v>
      </c>
      <c r="N11" s="11">
        <v>1</v>
      </c>
      <c r="O11" s="11">
        <v>1</v>
      </c>
      <c r="P11" s="11">
        <v>1</v>
      </c>
      <c r="Q11" s="11">
        <v>1</v>
      </c>
      <c r="R11" s="40">
        <v>1</v>
      </c>
      <c r="S11" s="21" t="s">
        <v>4</v>
      </c>
      <c r="T11" s="28">
        <v>1</v>
      </c>
      <c r="U11" s="11">
        <v>0</v>
      </c>
      <c r="V11" s="11">
        <v>1</v>
      </c>
      <c r="W11" s="28">
        <v>0</v>
      </c>
      <c r="X11" s="28">
        <v>1</v>
      </c>
      <c r="Y11" s="11">
        <v>1</v>
      </c>
      <c r="Z11" s="28">
        <v>0</v>
      </c>
      <c r="AA11" s="28">
        <v>0</v>
      </c>
      <c r="AB11" s="11">
        <v>0</v>
      </c>
      <c r="AC11" s="11">
        <v>1</v>
      </c>
      <c r="AD11" s="11">
        <v>1</v>
      </c>
      <c r="AE11" s="28">
        <v>1</v>
      </c>
      <c r="AF11" s="11">
        <v>0</v>
      </c>
      <c r="AG11" s="40">
        <v>0</v>
      </c>
      <c r="AH11" s="15" t="s">
        <v>4</v>
      </c>
      <c r="AI11" t="s">
        <v>4</v>
      </c>
      <c r="AJ11" s="93">
        <v>1</v>
      </c>
      <c r="AK11" s="94"/>
      <c r="AL11" s="76">
        <f>Plott_I!C34</f>
        <v>0.013880742713809013</v>
      </c>
    </row>
    <row r="12" spans="4:38" ht="12.75">
      <c r="D12" s="38">
        <v>9</v>
      </c>
      <c r="E12" s="28">
        <v>0</v>
      </c>
      <c r="F12" s="11">
        <v>1</v>
      </c>
      <c r="G12" s="11">
        <v>1</v>
      </c>
      <c r="H12" s="11">
        <v>0</v>
      </c>
      <c r="I12" s="11">
        <v>1</v>
      </c>
      <c r="J12" s="28">
        <v>0</v>
      </c>
      <c r="K12" s="11">
        <v>1</v>
      </c>
      <c r="L12" s="28">
        <v>0</v>
      </c>
      <c r="M12" s="11">
        <v>1</v>
      </c>
      <c r="N12" s="11">
        <v>1</v>
      </c>
      <c r="O12" s="11">
        <v>1</v>
      </c>
      <c r="P12" s="11">
        <v>1</v>
      </c>
      <c r="Q12" s="11">
        <v>1</v>
      </c>
      <c r="R12" s="40">
        <v>1</v>
      </c>
      <c r="S12" s="21" t="s">
        <v>4</v>
      </c>
      <c r="T12" s="28">
        <v>0</v>
      </c>
      <c r="U12" s="11">
        <v>1</v>
      </c>
      <c r="V12" s="11">
        <v>0</v>
      </c>
      <c r="W12" s="28">
        <v>1</v>
      </c>
      <c r="X12" s="28">
        <v>0</v>
      </c>
      <c r="Y12" s="11">
        <v>1</v>
      </c>
      <c r="Z12" s="28">
        <v>1</v>
      </c>
      <c r="AA12" s="28">
        <v>0</v>
      </c>
      <c r="AB12" s="11">
        <v>0</v>
      </c>
      <c r="AC12" s="11">
        <v>0</v>
      </c>
      <c r="AD12" s="11">
        <v>1</v>
      </c>
      <c r="AE12" s="28">
        <v>1</v>
      </c>
      <c r="AF12" s="11">
        <v>1</v>
      </c>
      <c r="AG12" s="40">
        <v>0</v>
      </c>
      <c r="AH12" s="15" t="s">
        <v>4</v>
      </c>
      <c r="AI12" t="s">
        <v>4</v>
      </c>
      <c r="AJ12" s="93">
        <v>1</v>
      </c>
      <c r="AK12" s="94"/>
      <c r="AL12" s="76">
        <f>Plott_I!C35</f>
        <v>-0.005669599398970604</v>
      </c>
    </row>
    <row r="13" spans="4:38" ht="12.75">
      <c r="D13" s="49">
        <v>10</v>
      </c>
      <c r="E13" s="29">
        <v>1</v>
      </c>
      <c r="F13" s="22">
        <v>0</v>
      </c>
      <c r="G13" s="22">
        <v>1</v>
      </c>
      <c r="H13" s="22">
        <v>1</v>
      </c>
      <c r="I13" s="22">
        <v>0</v>
      </c>
      <c r="J13" s="29">
        <v>1</v>
      </c>
      <c r="K13" s="22">
        <v>0</v>
      </c>
      <c r="L13" s="29">
        <v>1</v>
      </c>
      <c r="M13" s="22">
        <v>0</v>
      </c>
      <c r="N13" s="22">
        <v>1</v>
      </c>
      <c r="O13" s="22">
        <v>1</v>
      </c>
      <c r="P13" s="22">
        <v>1</v>
      </c>
      <c r="Q13" s="22">
        <v>1</v>
      </c>
      <c r="R13" s="50">
        <v>1</v>
      </c>
      <c r="S13" s="21" t="s">
        <v>4</v>
      </c>
      <c r="T13" s="29">
        <v>1</v>
      </c>
      <c r="U13" s="22">
        <v>0</v>
      </c>
      <c r="V13" s="22">
        <v>1</v>
      </c>
      <c r="W13" s="29">
        <v>0</v>
      </c>
      <c r="X13" s="29">
        <v>1</v>
      </c>
      <c r="Y13" s="22">
        <v>0</v>
      </c>
      <c r="Z13" s="29">
        <v>1</v>
      </c>
      <c r="AA13" s="29">
        <v>1</v>
      </c>
      <c r="AB13" s="22">
        <v>0</v>
      </c>
      <c r="AC13" s="22">
        <v>0</v>
      </c>
      <c r="AD13" s="22">
        <v>0</v>
      </c>
      <c r="AE13" s="29">
        <v>1</v>
      </c>
      <c r="AF13" s="22">
        <v>1</v>
      </c>
      <c r="AG13" s="50">
        <v>1</v>
      </c>
      <c r="AH13" s="15" t="s">
        <v>4</v>
      </c>
      <c r="AI13" t="s">
        <v>4</v>
      </c>
      <c r="AJ13" s="95">
        <v>0</v>
      </c>
      <c r="AK13" s="96"/>
      <c r="AL13" s="79">
        <f>Plott_I!C36</f>
        <v>0.0037145649548619986</v>
      </c>
    </row>
    <row r="14" spans="4:38" ht="12.75"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3" t="s">
        <v>4</v>
      </c>
      <c r="AJ14" s="99" t="s">
        <v>4</v>
      </c>
      <c r="AK14" s="99"/>
      <c r="AL14" s="82"/>
    </row>
    <row r="15" spans="4:38" ht="12.75">
      <c r="D15" s="51">
        <v>10221</v>
      </c>
      <c r="E15" s="33">
        <v>0</v>
      </c>
      <c r="F15" s="32">
        <v>1</v>
      </c>
      <c r="G15" s="32">
        <v>0</v>
      </c>
      <c r="H15" s="32">
        <v>0</v>
      </c>
      <c r="I15" s="32">
        <v>0</v>
      </c>
      <c r="J15" s="33">
        <v>0</v>
      </c>
      <c r="K15" s="32">
        <v>0</v>
      </c>
      <c r="L15" s="33">
        <v>0</v>
      </c>
      <c r="M15" s="32">
        <v>1</v>
      </c>
      <c r="N15" s="32">
        <v>0</v>
      </c>
      <c r="O15" s="32">
        <v>0</v>
      </c>
      <c r="P15" s="32">
        <v>1</v>
      </c>
      <c r="Q15" s="32">
        <v>1</v>
      </c>
      <c r="R15" s="52">
        <v>1</v>
      </c>
      <c r="S15" s="12" t="s">
        <v>4</v>
      </c>
      <c r="T15" s="28">
        <v>1</v>
      </c>
      <c r="U15" s="32">
        <v>0</v>
      </c>
      <c r="V15" s="32">
        <v>0</v>
      </c>
      <c r="W15" s="33">
        <v>0</v>
      </c>
      <c r="X15" s="33">
        <v>0</v>
      </c>
      <c r="Y15" s="32">
        <v>1</v>
      </c>
      <c r="Z15" s="33">
        <v>0</v>
      </c>
      <c r="AA15" s="33">
        <v>0</v>
      </c>
      <c r="AB15" s="32">
        <v>1</v>
      </c>
      <c r="AC15" s="32">
        <v>0</v>
      </c>
      <c r="AD15" s="32">
        <v>1</v>
      </c>
      <c r="AE15" s="33">
        <v>0</v>
      </c>
      <c r="AF15" s="32">
        <v>0</v>
      </c>
      <c r="AG15" s="52">
        <v>1</v>
      </c>
      <c r="AH15" s="12" t="s">
        <v>4</v>
      </c>
      <c r="AI15" t="s">
        <v>4</v>
      </c>
      <c r="AJ15" s="97">
        <v>0</v>
      </c>
      <c r="AK15" s="98"/>
      <c r="AL15" s="80">
        <f>Plott_I!C17</f>
        <v>-0.024437928572297096</v>
      </c>
    </row>
    <row r="16" spans="4:38" ht="12.75">
      <c r="D16" s="47">
        <v>10222</v>
      </c>
      <c r="E16" s="28">
        <v>1</v>
      </c>
      <c r="F16" s="11">
        <v>0</v>
      </c>
      <c r="G16" s="11">
        <v>1</v>
      </c>
      <c r="H16" s="11">
        <v>0</v>
      </c>
      <c r="I16" s="11">
        <v>0</v>
      </c>
      <c r="J16" s="28">
        <v>0</v>
      </c>
      <c r="K16" s="11">
        <v>0</v>
      </c>
      <c r="L16" s="28">
        <v>0</v>
      </c>
      <c r="M16" s="11">
        <v>0</v>
      </c>
      <c r="N16" s="11">
        <v>1</v>
      </c>
      <c r="O16" s="11">
        <v>0</v>
      </c>
      <c r="P16" s="11">
        <v>0</v>
      </c>
      <c r="Q16" s="11">
        <v>1</v>
      </c>
      <c r="R16" s="40">
        <v>1</v>
      </c>
      <c r="S16" s="12" t="s">
        <v>4</v>
      </c>
      <c r="T16" s="28">
        <v>1</v>
      </c>
      <c r="U16" s="11">
        <v>1</v>
      </c>
      <c r="V16" s="11">
        <v>0</v>
      </c>
      <c r="W16" s="28">
        <v>0</v>
      </c>
      <c r="X16" s="28">
        <v>0</v>
      </c>
      <c r="Y16" s="11">
        <v>0</v>
      </c>
      <c r="Z16" s="28">
        <v>1</v>
      </c>
      <c r="AA16" s="28">
        <v>0</v>
      </c>
      <c r="AB16" s="11">
        <v>0</v>
      </c>
      <c r="AC16" s="11">
        <v>1</v>
      </c>
      <c r="AD16" s="11">
        <v>0</v>
      </c>
      <c r="AE16" s="28">
        <v>1</v>
      </c>
      <c r="AF16" s="11">
        <v>0</v>
      </c>
      <c r="AG16" s="40">
        <v>0</v>
      </c>
      <c r="AH16" s="12" t="s">
        <v>4</v>
      </c>
      <c r="AI16" t="s">
        <v>4</v>
      </c>
      <c r="AJ16" s="93">
        <v>1</v>
      </c>
      <c r="AK16" s="94"/>
      <c r="AL16" s="76">
        <f>Plott_I!C18</f>
        <v>0.0037145649548619986</v>
      </c>
    </row>
    <row r="17" spans="4:38" ht="12.75">
      <c r="D17" s="47">
        <v>10223</v>
      </c>
      <c r="E17" s="28">
        <v>0</v>
      </c>
      <c r="F17" s="11">
        <v>1</v>
      </c>
      <c r="G17" s="11">
        <v>0</v>
      </c>
      <c r="H17" s="11">
        <v>1</v>
      </c>
      <c r="I17" s="11">
        <v>0</v>
      </c>
      <c r="J17" s="28">
        <v>0</v>
      </c>
      <c r="K17" s="11">
        <v>0</v>
      </c>
      <c r="L17" s="28">
        <v>0</v>
      </c>
      <c r="M17" s="11">
        <v>0</v>
      </c>
      <c r="N17" s="11">
        <v>0</v>
      </c>
      <c r="O17" s="11">
        <v>1</v>
      </c>
      <c r="P17" s="11">
        <v>0</v>
      </c>
      <c r="Q17" s="11">
        <v>0</v>
      </c>
      <c r="R17" s="40">
        <v>1</v>
      </c>
      <c r="S17" s="12" t="s">
        <v>4</v>
      </c>
      <c r="T17" s="28">
        <v>0</v>
      </c>
      <c r="U17" s="11">
        <v>1</v>
      </c>
      <c r="V17" s="11">
        <v>1</v>
      </c>
      <c r="W17" s="28">
        <v>0</v>
      </c>
      <c r="X17" s="28">
        <v>0</v>
      </c>
      <c r="Y17" s="11">
        <v>0</v>
      </c>
      <c r="Z17" s="28">
        <v>0</v>
      </c>
      <c r="AA17" s="28">
        <v>1</v>
      </c>
      <c r="AB17" s="11">
        <v>0</v>
      </c>
      <c r="AC17" s="11">
        <v>0</v>
      </c>
      <c r="AD17" s="11">
        <v>1</v>
      </c>
      <c r="AE17" s="28">
        <v>0</v>
      </c>
      <c r="AF17" s="11">
        <v>1</v>
      </c>
      <c r="AG17" s="40">
        <v>0</v>
      </c>
      <c r="AH17" s="12" t="s">
        <v>4</v>
      </c>
      <c r="AI17" t="s">
        <v>4</v>
      </c>
      <c r="AJ17" s="93">
        <v>1</v>
      </c>
      <c r="AK17" s="94"/>
      <c r="AL17" s="76">
        <f>Plott_I!C19</f>
        <v>-0.005669599398970604</v>
      </c>
    </row>
    <row r="18" spans="4:38" ht="12.75">
      <c r="D18" s="47">
        <v>10224</v>
      </c>
      <c r="E18" s="28">
        <v>1</v>
      </c>
      <c r="F18" s="11">
        <v>0</v>
      </c>
      <c r="G18" s="11">
        <v>1</v>
      </c>
      <c r="H18" s="11">
        <v>0</v>
      </c>
      <c r="I18" s="11">
        <v>1</v>
      </c>
      <c r="J18" s="28">
        <v>0</v>
      </c>
      <c r="K18" s="11">
        <v>0</v>
      </c>
      <c r="L18" s="28">
        <v>0</v>
      </c>
      <c r="M18" s="11">
        <v>0</v>
      </c>
      <c r="N18" s="11">
        <v>0</v>
      </c>
      <c r="O18" s="11">
        <v>0</v>
      </c>
      <c r="P18" s="11">
        <v>1</v>
      </c>
      <c r="Q18" s="11">
        <v>0</v>
      </c>
      <c r="R18" s="40">
        <v>0</v>
      </c>
      <c r="S18" s="12" t="s">
        <v>4</v>
      </c>
      <c r="T18" s="28">
        <v>1</v>
      </c>
      <c r="U18" s="11">
        <v>0</v>
      </c>
      <c r="V18" s="11">
        <v>1</v>
      </c>
      <c r="W18" s="28">
        <v>1</v>
      </c>
      <c r="X18" s="28">
        <v>0</v>
      </c>
      <c r="Y18" s="11">
        <v>0</v>
      </c>
      <c r="Z18" s="28">
        <v>0</v>
      </c>
      <c r="AA18" s="28">
        <v>0</v>
      </c>
      <c r="AB18" s="11">
        <v>1</v>
      </c>
      <c r="AC18" s="11">
        <v>0</v>
      </c>
      <c r="AD18" s="11">
        <v>0</v>
      </c>
      <c r="AE18" s="28">
        <v>1</v>
      </c>
      <c r="AF18" s="11">
        <v>0</v>
      </c>
      <c r="AG18" s="40">
        <v>1</v>
      </c>
      <c r="AH18" s="12" t="s">
        <v>4</v>
      </c>
      <c r="AI18" s="3" t="s">
        <v>4</v>
      </c>
      <c r="AJ18" s="93">
        <v>1</v>
      </c>
      <c r="AK18" s="94"/>
      <c r="AL18" s="76">
        <f>Plott_I!C20</f>
        <v>0.013880742713809013</v>
      </c>
    </row>
    <row r="19" spans="4:38" ht="12.75">
      <c r="D19" s="47">
        <v>10225</v>
      </c>
      <c r="E19" s="28">
        <v>1</v>
      </c>
      <c r="F19" s="11">
        <v>1</v>
      </c>
      <c r="G19" s="11">
        <v>0</v>
      </c>
      <c r="H19" s="11">
        <v>1</v>
      </c>
      <c r="I19" s="11">
        <v>0</v>
      </c>
      <c r="J19" s="28">
        <v>1</v>
      </c>
      <c r="K19" s="11">
        <v>0</v>
      </c>
      <c r="L19" s="28">
        <v>0</v>
      </c>
      <c r="M19" s="11">
        <v>0</v>
      </c>
      <c r="N19" s="11">
        <v>0</v>
      </c>
      <c r="O19" s="11">
        <v>0</v>
      </c>
      <c r="P19" s="11">
        <v>0</v>
      </c>
      <c r="Q19" s="11">
        <v>1</v>
      </c>
      <c r="R19" s="40">
        <v>0</v>
      </c>
      <c r="S19" s="12" t="s">
        <v>4</v>
      </c>
      <c r="T19" s="28">
        <v>1</v>
      </c>
      <c r="U19" s="11">
        <v>1</v>
      </c>
      <c r="V19" s="11">
        <v>0</v>
      </c>
      <c r="W19" s="28">
        <v>1</v>
      </c>
      <c r="X19" s="28">
        <v>1</v>
      </c>
      <c r="Y19" s="11">
        <v>0</v>
      </c>
      <c r="Z19" s="28">
        <v>0</v>
      </c>
      <c r="AA19" s="28">
        <v>0</v>
      </c>
      <c r="AB19" s="11">
        <v>0</v>
      </c>
      <c r="AC19" s="11">
        <v>1</v>
      </c>
      <c r="AD19" s="11">
        <v>0</v>
      </c>
      <c r="AE19" s="28">
        <v>0</v>
      </c>
      <c r="AF19" s="11">
        <v>1</v>
      </c>
      <c r="AG19" s="40">
        <v>0</v>
      </c>
      <c r="AH19" s="12" t="s">
        <v>4</v>
      </c>
      <c r="AI19" t="s">
        <v>4</v>
      </c>
      <c r="AJ19" s="93">
        <v>0</v>
      </c>
      <c r="AK19" s="94"/>
      <c r="AL19" s="76">
        <f>Plott_I!C21</f>
        <v>0.01427175011485815</v>
      </c>
    </row>
    <row r="20" spans="4:38" ht="12.75">
      <c r="D20" s="47">
        <v>10226</v>
      </c>
      <c r="E20" s="28">
        <v>0</v>
      </c>
      <c r="F20" s="11">
        <v>1</v>
      </c>
      <c r="G20" s="11">
        <v>1</v>
      </c>
      <c r="H20" s="11">
        <v>0</v>
      </c>
      <c r="I20" s="11">
        <v>1</v>
      </c>
      <c r="J20" s="28">
        <v>0</v>
      </c>
      <c r="K20" s="11">
        <v>1</v>
      </c>
      <c r="L20" s="28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40">
        <v>1</v>
      </c>
      <c r="S20" s="12" t="s">
        <v>4</v>
      </c>
      <c r="T20" s="28">
        <v>0</v>
      </c>
      <c r="U20" s="11">
        <v>1</v>
      </c>
      <c r="V20" s="11">
        <v>1</v>
      </c>
      <c r="W20" s="28">
        <v>0</v>
      </c>
      <c r="X20" s="28">
        <v>1</v>
      </c>
      <c r="Y20" s="11">
        <v>1</v>
      </c>
      <c r="Z20" s="28">
        <v>0</v>
      </c>
      <c r="AA20" s="28">
        <v>0</v>
      </c>
      <c r="AB20" s="11">
        <v>0</v>
      </c>
      <c r="AC20" s="11">
        <v>0</v>
      </c>
      <c r="AD20" s="11">
        <v>1</v>
      </c>
      <c r="AE20" s="28">
        <v>0</v>
      </c>
      <c r="AF20" s="11">
        <v>0</v>
      </c>
      <c r="AG20" s="40">
        <v>1</v>
      </c>
      <c r="AH20" s="12" t="s">
        <v>4</v>
      </c>
      <c r="AI20" t="s">
        <v>4</v>
      </c>
      <c r="AJ20" s="93">
        <v>0</v>
      </c>
      <c r="AK20" s="94"/>
      <c r="AL20" s="76">
        <f>Plott_I!C22</f>
        <v>0.015053763054311275</v>
      </c>
    </row>
    <row r="21" spans="4:38" ht="12.75">
      <c r="D21" s="47">
        <v>10227</v>
      </c>
      <c r="E21" s="28">
        <v>1</v>
      </c>
      <c r="F21" s="11">
        <v>0</v>
      </c>
      <c r="G21" s="11">
        <v>1</v>
      </c>
      <c r="H21" s="11">
        <v>1</v>
      </c>
      <c r="I21" s="11">
        <v>0</v>
      </c>
      <c r="J21" s="28">
        <v>1</v>
      </c>
      <c r="K21" s="11">
        <v>0</v>
      </c>
      <c r="L21" s="28">
        <v>1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40">
        <v>0</v>
      </c>
      <c r="S21" s="12" t="s">
        <v>4</v>
      </c>
      <c r="T21" s="28">
        <v>0</v>
      </c>
      <c r="U21" s="11">
        <v>0</v>
      </c>
      <c r="V21" s="11">
        <v>1</v>
      </c>
      <c r="W21" s="28">
        <v>1</v>
      </c>
      <c r="X21" s="28">
        <v>0</v>
      </c>
      <c r="Y21" s="11">
        <v>1</v>
      </c>
      <c r="Z21" s="28">
        <v>1</v>
      </c>
      <c r="AA21" s="28">
        <v>0</v>
      </c>
      <c r="AB21" s="11">
        <v>0</v>
      </c>
      <c r="AC21" s="11">
        <v>0</v>
      </c>
      <c r="AD21" s="11">
        <v>0</v>
      </c>
      <c r="AE21" s="28">
        <v>1</v>
      </c>
      <c r="AF21" s="11">
        <v>0</v>
      </c>
      <c r="AG21" s="40">
        <v>0</v>
      </c>
      <c r="AH21" s="12" t="s">
        <v>4</v>
      </c>
      <c r="AI21" t="s">
        <v>4</v>
      </c>
      <c r="AJ21" s="93">
        <v>0</v>
      </c>
      <c r="AK21" s="94"/>
      <c r="AL21" s="76">
        <f>Plott_I!C23</f>
        <v>-0.0013685239246115088</v>
      </c>
    </row>
    <row r="22" spans="4:38" ht="12.75">
      <c r="D22" s="47">
        <v>10228</v>
      </c>
      <c r="E22" s="28">
        <v>1</v>
      </c>
      <c r="F22" s="11">
        <v>1</v>
      </c>
      <c r="G22" s="11">
        <v>0</v>
      </c>
      <c r="H22" s="11">
        <v>1</v>
      </c>
      <c r="I22" s="11">
        <v>1</v>
      </c>
      <c r="J22" s="28">
        <v>0</v>
      </c>
      <c r="K22" s="11">
        <v>1</v>
      </c>
      <c r="L22" s="28">
        <v>0</v>
      </c>
      <c r="M22" s="11">
        <v>1</v>
      </c>
      <c r="N22" s="11">
        <v>0</v>
      </c>
      <c r="O22" s="11">
        <v>0</v>
      </c>
      <c r="P22" s="11">
        <v>0</v>
      </c>
      <c r="Q22" s="11">
        <v>0</v>
      </c>
      <c r="R22" s="40">
        <v>0</v>
      </c>
      <c r="S22" s="12" t="s">
        <v>4</v>
      </c>
      <c r="T22" s="28">
        <v>1</v>
      </c>
      <c r="U22" s="11">
        <v>0</v>
      </c>
      <c r="V22" s="11">
        <v>0</v>
      </c>
      <c r="W22" s="28">
        <v>1</v>
      </c>
      <c r="X22" s="28">
        <v>1</v>
      </c>
      <c r="Y22" s="11">
        <v>0</v>
      </c>
      <c r="Z22" s="28">
        <v>1</v>
      </c>
      <c r="AA22" s="28">
        <v>1</v>
      </c>
      <c r="AB22" s="11">
        <v>0</v>
      </c>
      <c r="AC22" s="11">
        <v>0</v>
      </c>
      <c r="AD22" s="11">
        <v>0</v>
      </c>
      <c r="AE22" s="28">
        <v>0</v>
      </c>
      <c r="AF22" s="11">
        <v>1</v>
      </c>
      <c r="AG22" s="40">
        <v>0</v>
      </c>
      <c r="AH22" s="12" t="s">
        <v>4</v>
      </c>
      <c r="AI22" t="s">
        <v>4</v>
      </c>
      <c r="AJ22" s="93">
        <v>0</v>
      </c>
      <c r="AK22" s="94"/>
      <c r="AL22" s="76">
        <f>Plott_I!C24</f>
        <v>-0.0009775171056389809</v>
      </c>
    </row>
    <row r="23" spans="4:38" ht="12.75">
      <c r="D23" s="47">
        <v>10229</v>
      </c>
      <c r="E23" s="28">
        <v>1</v>
      </c>
      <c r="F23" s="11">
        <v>1</v>
      </c>
      <c r="G23" s="11">
        <v>1</v>
      </c>
      <c r="H23" s="11">
        <v>0</v>
      </c>
      <c r="I23" s="11">
        <v>1</v>
      </c>
      <c r="J23" s="28">
        <v>1</v>
      </c>
      <c r="K23" s="11">
        <v>0</v>
      </c>
      <c r="L23" s="28">
        <v>1</v>
      </c>
      <c r="M23" s="11">
        <v>0</v>
      </c>
      <c r="N23" s="11">
        <v>1</v>
      </c>
      <c r="O23" s="11">
        <v>0</v>
      </c>
      <c r="P23" s="11">
        <v>0</v>
      </c>
      <c r="Q23" s="11">
        <v>0</v>
      </c>
      <c r="R23" s="40">
        <v>0</v>
      </c>
      <c r="S23" s="23" t="s">
        <v>4</v>
      </c>
      <c r="T23" s="28">
        <v>0</v>
      </c>
      <c r="U23" s="11">
        <v>1</v>
      </c>
      <c r="V23" s="11">
        <v>0</v>
      </c>
      <c r="W23" s="28">
        <v>0</v>
      </c>
      <c r="X23" s="28">
        <v>1</v>
      </c>
      <c r="Y23" s="11">
        <v>1</v>
      </c>
      <c r="Z23" s="28">
        <v>0</v>
      </c>
      <c r="AA23" s="28">
        <v>1</v>
      </c>
      <c r="AB23" s="11">
        <v>1</v>
      </c>
      <c r="AC23" s="11">
        <v>0</v>
      </c>
      <c r="AD23" s="11">
        <v>0</v>
      </c>
      <c r="AE23" s="28">
        <v>0</v>
      </c>
      <c r="AF23" s="11">
        <v>0</v>
      </c>
      <c r="AG23" s="40">
        <v>1</v>
      </c>
      <c r="AH23" s="23" t="s">
        <v>4</v>
      </c>
      <c r="AI23" t="s">
        <v>4</v>
      </c>
      <c r="AJ23" s="93">
        <v>1</v>
      </c>
      <c r="AK23" s="94"/>
      <c r="AL23" s="76">
        <f>Plott_I!C25</f>
        <v>-0.007624633610248566</v>
      </c>
    </row>
    <row r="24" spans="4:38" ht="13.5" thickBot="1">
      <c r="D24" s="41">
        <v>10230</v>
      </c>
      <c r="E24" s="42">
        <v>1</v>
      </c>
      <c r="F24" s="43">
        <v>1</v>
      </c>
      <c r="G24" s="43">
        <v>1</v>
      </c>
      <c r="H24" s="43">
        <v>1</v>
      </c>
      <c r="I24" s="43">
        <v>0</v>
      </c>
      <c r="J24" s="42">
        <v>1</v>
      </c>
      <c r="K24" s="43">
        <v>1</v>
      </c>
      <c r="L24" s="42">
        <v>0</v>
      </c>
      <c r="M24" s="43">
        <v>1</v>
      </c>
      <c r="N24" s="43">
        <v>0</v>
      </c>
      <c r="O24" s="43">
        <v>1</v>
      </c>
      <c r="P24" s="43">
        <v>0</v>
      </c>
      <c r="Q24" s="43">
        <v>0</v>
      </c>
      <c r="R24" s="44">
        <v>0</v>
      </c>
      <c r="S24" s="12" t="s">
        <v>4</v>
      </c>
      <c r="T24" s="29">
        <v>1</v>
      </c>
      <c r="U24" s="43">
        <v>0</v>
      </c>
      <c r="V24" s="43">
        <v>1</v>
      </c>
      <c r="W24" s="42">
        <v>0</v>
      </c>
      <c r="X24" s="42">
        <v>0</v>
      </c>
      <c r="Y24" s="43">
        <v>1</v>
      </c>
      <c r="Z24" s="42">
        <v>1</v>
      </c>
      <c r="AA24" s="42">
        <v>0</v>
      </c>
      <c r="AB24" s="43">
        <v>1</v>
      </c>
      <c r="AC24" s="43">
        <v>1</v>
      </c>
      <c r="AD24" s="43">
        <v>0</v>
      </c>
      <c r="AE24" s="42">
        <v>0</v>
      </c>
      <c r="AF24" s="43">
        <v>0</v>
      </c>
      <c r="AG24" s="44">
        <v>0</v>
      </c>
      <c r="AH24" s="12" t="s">
        <v>4</v>
      </c>
      <c r="AI24" t="s">
        <v>4</v>
      </c>
      <c r="AJ24" s="124">
        <v>0</v>
      </c>
      <c r="AK24" s="125"/>
      <c r="AL24" s="77">
        <f>Plott_I!C26</f>
        <v>0.010361681692302227</v>
      </c>
    </row>
    <row r="25" spans="4:45" ht="12.75">
      <c r="D25" s="23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5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5"/>
      <c r="AI25" s="15"/>
      <c r="AJ25" s="99"/>
      <c r="AK25" s="99"/>
      <c r="AQ25" s="114" t="s">
        <v>31</v>
      </c>
      <c r="AR25" s="115"/>
      <c r="AS25" s="116"/>
    </row>
    <row r="26" spans="4:45" ht="15.75" customHeight="1">
      <c r="D26" s="104" t="s">
        <v>35</v>
      </c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  <c r="AK26" s="7"/>
      <c r="AQ26" s="117"/>
      <c r="AR26" s="118"/>
      <c r="AS26" s="119"/>
    </row>
    <row r="27" spans="4:45" ht="12.75" customHeight="1">
      <c r="D27" s="107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9"/>
      <c r="AK27" s="7"/>
      <c r="AQ27" s="117"/>
      <c r="AR27" s="118"/>
      <c r="AS27" s="119"/>
    </row>
    <row r="28" spans="4:45" ht="15" thickBot="1">
      <c r="D28" s="110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2"/>
      <c r="AK28" s="7"/>
      <c r="AL28" s="123" t="s">
        <v>3</v>
      </c>
      <c r="AM28" s="123"/>
      <c r="AN28" s="123"/>
      <c r="AQ28" s="120"/>
      <c r="AR28" s="121"/>
      <c r="AS28" s="122"/>
    </row>
    <row r="29" spans="5:37" ht="12.75">
      <c r="E29" s="3"/>
      <c r="F29" s="5"/>
      <c r="G29" s="3"/>
      <c r="H29" s="3"/>
      <c r="I29" s="3"/>
      <c r="J29" s="3"/>
      <c r="K29" s="3"/>
      <c r="L29" s="3"/>
      <c r="M29" s="4"/>
      <c r="N29" s="4"/>
      <c r="O29" s="3"/>
      <c r="P29" s="4"/>
      <c r="Q29" s="4"/>
      <c r="R29" s="4"/>
      <c r="T29" s="4"/>
      <c r="U29" s="6"/>
      <c r="V29" s="4"/>
      <c r="W29" s="4"/>
      <c r="X29" s="3"/>
      <c r="Y29" s="4"/>
      <c r="Z29" s="4"/>
      <c r="AA29" s="4"/>
      <c r="AB29" s="3"/>
      <c r="AC29" s="3"/>
      <c r="AD29" s="3"/>
      <c r="AE29" s="4"/>
      <c r="AF29" s="4"/>
      <c r="AG29" s="4"/>
      <c r="AH29" s="3"/>
      <c r="AJ29" s="7"/>
      <c r="AK29" s="7"/>
    </row>
    <row r="30" spans="5:37" ht="12.75">
      <c r="E30" s="3"/>
      <c r="F30" s="5"/>
      <c r="G30" s="3"/>
      <c r="H30" s="3"/>
      <c r="I30" s="3"/>
      <c r="J30" s="3"/>
      <c r="K30" s="3"/>
      <c r="L30" s="3"/>
      <c r="M30" s="4"/>
      <c r="N30" s="4"/>
      <c r="O30" s="3"/>
      <c r="P30" s="4"/>
      <c r="Q30" s="4"/>
      <c r="R30" s="4"/>
      <c r="T30" s="4"/>
      <c r="U30" s="6"/>
      <c r="V30" s="4"/>
      <c r="W30" s="4"/>
      <c r="X30" s="3"/>
      <c r="Y30" s="4"/>
      <c r="Z30" s="4"/>
      <c r="AA30" s="4"/>
      <c r="AB30" s="3"/>
      <c r="AC30" s="3"/>
      <c r="AD30" s="3"/>
      <c r="AE30" s="4"/>
      <c r="AF30" s="4"/>
      <c r="AG30" s="4"/>
      <c r="AH30" s="3"/>
      <c r="AJ30" s="7"/>
      <c r="AK30" s="7"/>
    </row>
    <row r="31" spans="8:15" ht="12.75">
      <c r="H31" s="2"/>
      <c r="I31" s="2"/>
      <c r="J31" s="2"/>
      <c r="K31" s="2"/>
      <c r="L31" s="2"/>
      <c r="M31" s="2"/>
      <c r="N31" s="2"/>
      <c r="O31" s="2"/>
    </row>
  </sheetData>
  <sheetProtection/>
  <mergeCells count="30">
    <mergeCell ref="D26:AJ28"/>
    <mergeCell ref="D14:AH14"/>
    <mergeCell ref="AQ25:AS28"/>
    <mergeCell ref="AL28:AN28"/>
    <mergeCell ref="AJ25:AK25"/>
    <mergeCell ref="AJ17:AK17"/>
    <mergeCell ref="AJ18:AK18"/>
    <mergeCell ref="AJ19:AK19"/>
    <mergeCell ref="AJ24:AK24"/>
    <mergeCell ref="AJ20:AK20"/>
    <mergeCell ref="T3:AG3"/>
    <mergeCell ref="E3:R3"/>
    <mergeCell ref="AJ3:AK3"/>
    <mergeCell ref="AJ4:AK4"/>
    <mergeCell ref="AJ11:AK11"/>
    <mergeCell ref="AJ12:AK12"/>
    <mergeCell ref="AJ5:AK5"/>
    <mergeCell ref="AJ6:AK6"/>
    <mergeCell ref="AJ7:AK7"/>
    <mergeCell ref="AJ8:AK8"/>
    <mergeCell ref="AK2:AL2"/>
    <mergeCell ref="AJ21:AK21"/>
    <mergeCell ref="AJ22:AK22"/>
    <mergeCell ref="AJ23:AK23"/>
    <mergeCell ref="AJ13:AK13"/>
    <mergeCell ref="AJ15:AK15"/>
    <mergeCell ref="AJ16:AK16"/>
    <mergeCell ref="AJ14:AK14"/>
    <mergeCell ref="AJ9:AK9"/>
    <mergeCell ref="AJ10:AK10"/>
  </mergeCells>
  <conditionalFormatting sqref="AJ4:AK24 M4:Q13 M15:Q24 Y15:Y24 AF15:AF24 AB15:AD24 U4:V13 AF4:AF13 AB4:AD13 F4:I13 K4:K13 K15:K24 Y4:Y13 F15:I24 U15:V24">
    <cfRule type="cellIs" priority="1" dxfId="0" operator="equal" stopIfTrue="1">
      <formula>0</formula>
    </cfRule>
  </conditionalFormatting>
  <conditionalFormatting sqref="AL5:AL13 AL15:AL24">
    <cfRule type="cellIs" priority="2" dxfId="4" operator="lessThan" stopIfTrue="1">
      <formula>0</formula>
    </cfRule>
  </conditionalFormatting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&amp;R&amp;P / &amp;N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B3:AC32"/>
  <sheetViews>
    <sheetView zoomScalePageLayoutView="0" workbookViewId="0" topLeftCell="A8">
      <selection activeCell="Z21" sqref="Z21"/>
    </sheetView>
  </sheetViews>
  <sheetFormatPr defaultColWidth="11.421875" defaultRowHeight="12.75"/>
  <cols>
    <col min="2" max="2" width="4.8515625" style="0" bestFit="1" customWidth="1"/>
    <col min="3" max="5" width="2.00390625" style="0" bestFit="1" customWidth="1"/>
    <col min="6" max="6" width="3.00390625" style="0" bestFit="1" customWidth="1"/>
    <col min="7" max="7" width="2.00390625" style="0" bestFit="1" customWidth="1"/>
    <col min="9" max="13" width="3.00390625" style="0" bestFit="1" customWidth="1"/>
    <col min="14" max="22" width="2.00390625" style="0" bestFit="1" customWidth="1"/>
    <col min="23" max="23" width="5.8515625" style="0" customWidth="1"/>
    <col min="24" max="24" width="3.00390625" style="0" customWidth="1"/>
    <col min="25" max="25" width="2.00390625" style="0" bestFit="1" customWidth="1"/>
    <col min="26" max="26" width="6.7109375" style="0" customWidth="1"/>
    <col min="27" max="29" width="2.00390625" style="0" bestFit="1" customWidth="1"/>
  </cols>
  <sheetData>
    <row r="3" spans="3:22" ht="12.75">
      <c r="C3" s="133" t="s">
        <v>13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</row>
    <row r="4" spans="3:22" ht="12.75">
      <c r="C4" s="133" t="s">
        <v>5</v>
      </c>
      <c r="D4" s="133"/>
      <c r="E4" s="133"/>
      <c r="F4" s="133"/>
      <c r="G4" s="133"/>
      <c r="H4" s="7"/>
      <c r="I4" s="133" t="s">
        <v>6</v>
      </c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</row>
    <row r="5" spans="2:29" ht="12.75">
      <c r="B5" s="9" t="s">
        <v>0</v>
      </c>
      <c r="C5" s="134"/>
      <c r="D5" s="134"/>
      <c r="E5" s="134"/>
      <c r="F5" s="134"/>
      <c r="G5" s="134"/>
      <c r="H5" s="3"/>
      <c r="I5" s="3">
        <v>14</v>
      </c>
      <c r="J5" s="3">
        <v>13</v>
      </c>
      <c r="K5" s="3">
        <v>12</v>
      </c>
      <c r="L5" s="15">
        <v>11</v>
      </c>
      <c r="M5" s="15">
        <v>10</v>
      </c>
      <c r="N5" s="15">
        <v>9</v>
      </c>
      <c r="O5" s="15">
        <v>8</v>
      </c>
      <c r="P5" s="15">
        <v>7</v>
      </c>
      <c r="Q5" s="15">
        <v>6</v>
      </c>
      <c r="R5" s="15">
        <v>5</v>
      </c>
      <c r="S5" s="15">
        <v>4</v>
      </c>
      <c r="T5" s="15">
        <v>3</v>
      </c>
      <c r="U5" s="15">
        <v>2</v>
      </c>
      <c r="V5" s="15">
        <v>1</v>
      </c>
      <c r="Y5">
        <v>1</v>
      </c>
      <c r="AA5">
        <v>0</v>
      </c>
      <c r="AB5">
        <v>0</v>
      </c>
      <c r="AC5">
        <v>1</v>
      </c>
    </row>
    <row r="6" spans="2:29" ht="12.75">
      <c r="B6" s="16">
        <v>1</v>
      </c>
      <c r="C6" s="16">
        <v>0</v>
      </c>
      <c r="D6" s="16">
        <v>3</v>
      </c>
      <c r="E6" s="17">
        <v>3</v>
      </c>
      <c r="F6" s="17">
        <v>3</v>
      </c>
      <c r="G6" s="17">
        <v>1</v>
      </c>
      <c r="H6" s="18"/>
      <c r="I6" s="11">
        <f aca="true" t="shared" si="0" ref="I6:I15">IF(C6=0,0,IF(C6=1,0,IF(C6=2,1,IF(C6=3,1))))</f>
        <v>0</v>
      </c>
      <c r="J6" s="11">
        <f aca="true" t="shared" si="1" ref="J6:J15">IF(C6=0,0,IF(C6=1,1,IF(C6=2,0,IF(C6=3,1))))</f>
        <v>0</v>
      </c>
      <c r="K6" s="11">
        <f aca="true" t="shared" si="2" ref="K6:K15">IF(D6=0,0,IF(D6=1,0,IF(D6=2,0,IF(D6=3,0,IF(D6=4,1,IF(D6=5,1,IF(D6=6,1,IF(D6=7,1))))))))</f>
        <v>0</v>
      </c>
      <c r="L6" s="11">
        <f aca="true" t="shared" si="3" ref="L6:L15">IF(D6=0,0,IF(D6=1,0,IF(D6=2,1,IF(D6=3,1,IF(D6=4,0,IF(D6=5,0,IF(D6=6,1,IF(D6=7,1))))))))</f>
        <v>1</v>
      </c>
      <c r="M6" s="11">
        <f aca="true" t="shared" si="4" ref="M6:M15">IF(D6=0,0,IF(D6=1,1,IF(D6=2,0,IF(D6=3,1,IF(D6=4,0,IF(D6=5,1,IF(D6=6,0,IF(D6=7,1))))))))</f>
        <v>1</v>
      </c>
      <c r="N6" s="11">
        <f aca="true" t="shared" si="5" ref="N6:N15">IF(E6=0,0,IF(E6=1,0,IF(E6=2,0,IF(E6=3,0,IF(E6=4,1,IF(E6=5,1,IF(E6=6,1,IF(E6=7,1))))))))</f>
        <v>0</v>
      </c>
      <c r="O6" s="11">
        <f aca="true" t="shared" si="6" ref="O6:O15">IF(E6=0,0,IF(E6=1,0,IF(E6=2,1,IF(E6=3,1,IF(E6=4,0,IF(E6=5,0,IF(E6=6,1,IF(E6=7,1))))))))</f>
        <v>1</v>
      </c>
      <c r="P6" s="11">
        <f aca="true" t="shared" si="7" ref="P6:P15">IF(E6=0,0,IF(E6=1,1,IF(E6=2,0,IF(E6=3,1,IF(E6=4,0,IF(E6=5,1,IF(E6=6,0,IF(E6=7,1))))))))</f>
        <v>1</v>
      </c>
      <c r="Q6" s="11">
        <f aca="true" t="shared" si="8" ref="Q6:Q15">IF(F6=0,0,IF(F6=1,0,IF(F6=2,0,IF(F6=3,0,IF(F6=4,1,IF(F6=5,1,IF(F6=6,1,IF(F6=7,1))))))))</f>
        <v>0</v>
      </c>
      <c r="R6" s="11">
        <f aca="true" t="shared" si="9" ref="R6:R15">IF(F6=0,0,IF(F6=1,0,IF(F6=2,1,IF(F6=3,1,IF(F6=4,0,IF(F6=5,0,IF(F6=6,1,IF(F6=7,1))))))))</f>
        <v>1</v>
      </c>
      <c r="S6" s="11">
        <f aca="true" t="shared" si="10" ref="S6:S15">IF(F6=0,0,IF(F6=1,1,IF(F6=2,0,IF(F6=3,1,IF(F6=4,0,IF(F6=5,1,IF(F6=6,0,IF(F6=7,1))))))))</f>
        <v>1</v>
      </c>
      <c r="T6" s="11">
        <f aca="true" t="shared" si="11" ref="T6:T15">IF(G6=0,0,IF(G6=1,0,IF(G6=2,0,IF(G6=3,0,IF(G6=4,1,IF(G6=5,1,IF(G6=6,1,IF(G6=7,1))))))))</f>
        <v>0</v>
      </c>
      <c r="U6" s="11">
        <f aca="true" t="shared" si="12" ref="U6:U15">IF(G6=0,0,IF(G6=1,0,IF(G6=2,1,IF(G6=3,1,IF(G6=4,0,IF(G6=5,0,IF(G6=6,1,IF(G6=7,1))))))))</f>
        <v>0</v>
      </c>
      <c r="V6" s="11">
        <f aca="true" t="shared" si="13" ref="V6:V15">IF(G6=0,0,IF(G6=1,1,IF(G6=2,0,IF(G6=3,1,IF(G6=4,0,IF(G6=5,1,IF(G6=6,0,IF(G6=7,1))))))))</f>
        <v>1</v>
      </c>
      <c r="Y6" s="19">
        <v>2</v>
      </c>
      <c r="Z6" s="19"/>
      <c r="AA6">
        <v>0</v>
      </c>
      <c r="AB6">
        <v>1</v>
      </c>
      <c r="AC6">
        <v>0</v>
      </c>
    </row>
    <row r="7" spans="2:29" ht="12.75">
      <c r="B7" s="16">
        <v>2</v>
      </c>
      <c r="C7" s="16">
        <v>0</v>
      </c>
      <c r="D7" s="16">
        <v>6</v>
      </c>
      <c r="E7" s="1">
        <v>1</v>
      </c>
      <c r="F7" s="17">
        <v>4</v>
      </c>
      <c r="G7" s="17">
        <v>3</v>
      </c>
      <c r="H7" s="18"/>
      <c r="I7" s="11">
        <f t="shared" si="0"/>
        <v>0</v>
      </c>
      <c r="J7" s="11">
        <f t="shared" si="1"/>
        <v>0</v>
      </c>
      <c r="K7" s="11">
        <f t="shared" si="2"/>
        <v>1</v>
      </c>
      <c r="L7" s="11">
        <f t="shared" si="3"/>
        <v>1</v>
      </c>
      <c r="M7" s="11">
        <f t="shared" si="4"/>
        <v>0</v>
      </c>
      <c r="N7" s="11">
        <f t="shared" si="5"/>
        <v>0</v>
      </c>
      <c r="O7" s="11">
        <f t="shared" si="6"/>
        <v>0</v>
      </c>
      <c r="P7" s="11">
        <f t="shared" si="7"/>
        <v>1</v>
      </c>
      <c r="Q7" s="11">
        <f t="shared" si="8"/>
        <v>1</v>
      </c>
      <c r="R7" s="11">
        <f t="shared" si="9"/>
        <v>0</v>
      </c>
      <c r="S7" s="11">
        <f t="shared" si="10"/>
        <v>0</v>
      </c>
      <c r="T7" s="11">
        <f t="shared" si="11"/>
        <v>0</v>
      </c>
      <c r="U7" s="11">
        <f t="shared" si="12"/>
        <v>1</v>
      </c>
      <c r="V7" s="11">
        <f t="shared" si="13"/>
        <v>1</v>
      </c>
      <c r="Y7">
        <v>3</v>
      </c>
      <c r="AA7">
        <v>0</v>
      </c>
      <c r="AB7">
        <v>1</v>
      </c>
      <c r="AC7">
        <v>1</v>
      </c>
    </row>
    <row r="8" spans="2:29" ht="12.75">
      <c r="B8" s="16">
        <f aca="true" t="shared" si="14" ref="B8:B30">B7+1</f>
        <v>3</v>
      </c>
      <c r="C8" s="16">
        <v>2</v>
      </c>
      <c r="D8" s="16">
        <v>5</v>
      </c>
      <c r="E8" s="1">
        <v>3</v>
      </c>
      <c r="F8" s="1">
        <v>2</v>
      </c>
      <c r="G8" s="1">
        <v>2</v>
      </c>
      <c r="I8" s="11">
        <f t="shared" si="0"/>
        <v>1</v>
      </c>
      <c r="J8" s="11">
        <f t="shared" si="1"/>
        <v>0</v>
      </c>
      <c r="K8" s="11">
        <f t="shared" si="2"/>
        <v>1</v>
      </c>
      <c r="L8" s="11">
        <f t="shared" si="3"/>
        <v>0</v>
      </c>
      <c r="M8" s="11">
        <f t="shared" si="4"/>
        <v>1</v>
      </c>
      <c r="N8" s="11">
        <f t="shared" si="5"/>
        <v>0</v>
      </c>
      <c r="O8" s="11">
        <f t="shared" si="6"/>
        <v>1</v>
      </c>
      <c r="P8" s="11">
        <f t="shared" si="7"/>
        <v>1</v>
      </c>
      <c r="Q8" s="11">
        <f t="shared" si="8"/>
        <v>0</v>
      </c>
      <c r="R8" s="11">
        <f t="shared" si="9"/>
        <v>1</v>
      </c>
      <c r="S8" s="11">
        <f t="shared" si="10"/>
        <v>0</v>
      </c>
      <c r="T8" s="11">
        <f t="shared" si="11"/>
        <v>0</v>
      </c>
      <c r="U8" s="11">
        <f t="shared" si="12"/>
        <v>1</v>
      </c>
      <c r="V8" s="11">
        <f t="shared" si="13"/>
        <v>0</v>
      </c>
      <c r="Y8">
        <v>4</v>
      </c>
      <c r="AA8">
        <v>1</v>
      </c>
      <c r="AB8">
        <v>0</v>
      </c>
      <c r="AC8">
        <v>0</v>
      </c>
    </row>
    <row r="9" spans="2:29" ht="12.75">
      <c r="B9" s="16">
        <f t="shared" si="14"/>
        <v>4</v>
      </c>
      <c r="C9" s="16">
        <v>2</v>
      </c>
      <c r="D9" s="16">
        <v>3</v>
      </c>
      <c r="E9" s="1">
        <v>3</v>
      </c>
      <c r="F9" s="1">
        <v>7</v>
      </c>
      <c r="G9" s="1">
        <v>1</v>
      </c>
      <c r="I9" s="11">
        <f t="shared" si="0"/>
        <v>1</v>
      </c>
      <c r="J9" s="11">
        <f t="shared" si="1"/>
        <v>0</v>
      </c>
      <c r="K9" s="11">
        <f t="shared" si="2"/>
        <v>0</v>
      </c>
      <c r="L9" s="11">
        <f t="shared" si="3"/>
        <v>1</v>
      </c>
      <c r="M9" s="11">
        <f t="shared" si="4"/>
        <v>1</v>
      </c>
      <c r="N9" s="11">
        <f t="shared" si="5"/>
        <v>0</v>
      </c>
      <c r="O9" s="11">
        <f t="shared" si="6"/>
        <v>1</v>
      </c>
      <c r="P9" s="11">
        <f t="shared" si="7"/>
        <v>1</v>
      </c>
      <c r="Q9" s="11">
        <f t="shared" si="8"/>
        <v>1</v>
      </c>
      <c r="R9" s="11">
        <f t="shared" si="9"/>
        <v>1</v>
      </c>
      <c r="S9" s="11">
        <f t="shared" si="10"/>
        <v>1</v>
      </c>
      <c r="T9" s="11">
        <f t="shared" si="11"/>
        <v>0</v>
      </c>
      <c r="U9" s="11">
        <f t="shared" si="12"/>
        <v>0</v>
      </c>
      <c r="V9" s="11">
        <f t="shared" si="13"/>
        <v>1</v>
      </c>
      <c r="Y9">
        <v>5</v>
      </c>
      <c r="AA9">
        <v>1</v>
      </c>
      <c r="AB9">
        <v>0</v>
      </c>
      <c r="AC9">
        <v>1</v>
      </c>
    </row>
    <row r="10" spans="2:29" ht="12.75">
      <c r="B10" s="16">
        <f t="shared" si="14"/>
        <v>5</v>
      </c>
      <c r="C10" s="16">
        <v>0</v>
      </c>
      <c r="D10" s="16">
        <v>0</v>
      </c>
      <c r="E10" s="1">
        <v>4</v>
      </c>
      <c r="F10" s="1">
        <v>1</v>
      </c>
      <c r="G10" s="1">
        <v>3</v>
      </c>
      <c r="I10" s="11">
        <f t="shared" si="0"/>
        <v>0</v>
      </c>
      <c r="J10" s="11">
        <f t="shared" si="1"/>
        <v>0</v>
      </c>
      <c r="K10" s="11">
        <f t="shared" si="2"/>
        <v>0</v>
      </c>
      <c r="L10" s="11">
        <f t="shared" si="3"/>
        <v>0</v>
      </c>
      <c r="M10" s="11">
        <f t="shared" si="4"/>
        <v>0</v>
      </c>
      <c r="N10" s="11">
        <f t="shared" si="5"/>
        <v>1</v>
      </c>
      <c r="O10" s="11">
        <f t="shared" si="6"/>
        <v>0</v>
      </c>
      <c r="P10" s="11">
        <f t="shared" si="7"/>
        <v>0</v>
      </c>
      <c r="Q10" s="11">
        <f t="shared" si="8"/>
        <v>0</v>
      </c>
      <c r="R10" s="11">
        <f t="shared" si="9"/>
        <v>0</v>
      </c>
      <c r="S10" s="11">
        <f t="shared" si="10"/>
        <v>1</v>
      </c>
      <c r="T10" s="11">
        <f t="shared" si="11"/>
        <v>0</v>
      </c>
      <c r="U10" s="11">
        <f t="shared" si="12"/>
        <v>1</v>
      </c>
      <c r="V10" s="11">
        <f t="shared" si="13"/>
        <v>1</v>
      </c>
      <c r="Y10">
        <v>6</v>
      </c>
      <c r="AA10">
        <v>1</v>
      </c>
      <c r="AB10">
        <v>1</v>
      </c>
      <c r="AC10">
        <v>0</v>
      </c>
    </row>
    <row r="11" spans="2:29" ht="12.75">
      <c r="B11" s="16">
        <f t="shared" si="14"/>
        <v>6</v>
      </c>
      <c r="C11" s="16">
        <v>3</v>
      </c>
      <c r="D11" s="16">
        <v>6</v>
      </c>
      <c r="E11" s="1">
        <v>2</v>
      </c>
      <c r="F11" s="1">
        <v>3</v>
      </c>
      <c r="G11" s="1">
        <v>5</v>
      </c>
      <c r="I11" s="11">
        <f t="shared" si="0"/>
        <v>1</v>
      </c>
      <c r="J11" s="11">
        <f t="shared" si="1"/>
        <v>1</v>
      </c>
      <c r="K11" s="11">
        <f t="shared" si="2"/>
        <v>1</v>
      </c>
      <c r="L11" s="11">
        <f t="shared" si="3"/>
        <v>1</v>
      </c>
      <c r="M11" s="11">
        <f t="shared" si="4"/>
        <v>0</v>
      </c>
      <c r="N11" s="11">
        <f t="shared" si="5"/>
        <v>0</v>
      </c>
      <c r="O11" s="11">
        <f t="shared" si="6"/>
        <v>1</v>
      </c>
      <c r="P11" s="11">
        <f t="shared" si="7"/>
        <v>0</v>
      </c>
      <c r="Q11" s="11">
        <f t="shared" si="8"/>
        <v>0</v>
      </c>
      <c r="R11" s="11">
        <f t="shared" si="9"/>
        <v>1</v>
      </c>
      <c r="S11" s="11">
        <f t="shared" si="10"/>
        <v>1</v>
      </c>
      <c r="T11" s="11">
        <f t="shared" si="11"/>
        <v>1</v>
      </c>
      <c r="U11" s="11">
        <f t="shared" si="12"/>
        <v>0</v>
      </c>
      <c r="V11" s="11">
        <f t="shared" si="13"/>
        <v>1</v>
      </c>
      <c r="Y11">
        <v>7</v>
      </c>
      <c r="AA11">
        <v>1</v>
      </c>
      <c r="AB11">
        <v>1</v>
      </c>
      <c r="AC11">
        <v>1</v>
      </c>
    </row>
    <row r="12" spans="2:22" ht="12.75">
      <c r="B12" s="16">
        <f t="shared" si="14"/>
        <v>7</v>
      </c>
      <c r="C12" s="16">
        <v>1</v>
      </c>
      <c r="D12" s="16">
        <v>7</v>
      </c>
      <c r="E12" s="1">
        <v>7</v>
      </c>
      <c r="F12" s="1">
        <v>5</v>
      </c>
      <c r="G12" s="1">
        <v>0</v>
      </c>
      <c r="I12" s="11">
        <f t="shared" si="0"/>
        <v>0</v>
      </c>
      <c r="J12" s="11">
        <f t="shared" si="1"/>
        <v>1</v>
      </c>
      <c r="K12" s="11">
        <f t="shared" si="2"/>
        <v>1</v>
      </c>
      <c r="L12" s="11">
        <f t="shared" si="3"/>
        <v>1</v>
      </c>
      <c r="M12" s="11">
        <f t="shared" si="4"/>
        <v>1</v>
      </c>
      <c r="N12" s="11">
        <f t="shared" si="5"/>
        <v>1</v>
      </c>
      <c r="O12" s="11">
        <f t="shared" si="6"/>
        <v>1</v>
      </c>
      <c r="P12" s="11">
        <f t="shared" si="7"/>
        <v>1</v>
      </c>
      <c r="Q12" s="11">
        <f t="shared" si="8"/>
        <v>1</v>
      </c>
      <c r="R12" s="11">
        <f t="shared" si="9"/>
        <v>0</v>
      </c>
      <c r="S12" s="11">
        <f t="shared" si="10"/>
        <v>1</v>
      </c>
      <c r="T12" s="11">
        <f t="shared" si="11"/>
        <v>0</v>
      </c>
      <c r="U12" s="11">
        <f t="shared" si="12"/>
        <v>0</v>
      </c>
      <c r="V12" s="11">
        <f t="shared" si="13"/>
        <v>0</v>
      </c>
    </row>
    <row r="13" spans="2:22" ht="12.75">
      <c r="B13" s="16">
        <f t="shared" si="14"/>
        <v>8</v>
      </c>
      <c r="C13" s="16">
        <v>0</v>
      </c>
      <c r="D13" s="16">
        <v>4</v>
      </c>
      <c r="E13" s="1">
        <v>7</v>
      </c>
      <c r="F13" s="1">
        <v>4</v>
      </c>
      <c r="G13" s="1">
        <v>5</v>
      </c>
      <c r="I13" s="11">
        <f t="shared" si="0"/>
        <v>0</v>
      </c>
      <c r="J13" s="11">
        <f t="shared" si="1"/>
        <v>0</v>
      </c>
      <c r="K13" s="11">
        <f t="shared" si="2"/>
        <v>1</v>
      </c>
      <c r="L13" s="11">
        <f t="shared" si="3"/>
        <v>0</v>
      </c>
      <c r="M13" s="11">
        <f t="shared" si="4"/>
        <v>0</v>
      </c>
      <c r="N13" s="11">
        <f t="shared" si="5"/>
        <v>1</v>
      </c>
      <c r="O13" s="11">
        <f t="shared" si="6"/>
        <v>1</v>
      </c>
      <c r="P13" s="11">
        <f t="shared" si="7"/>
        <v>1</v>
      </c>
      <c r="Q13" s="11">
        <f t="shared" si="8"/>
        <v>1</v>
      </c>
      <c r="R13" s="11">
        <f t="shared" si="9"/>
        <v>0</v>
      </c>
      <c r="S13" s="11">
        <f t="shared" si="10"/>
        <v>0</v>
      </c>
      <c r="T13" s="11">
        <f t="shared" si="11"/>
        <v>1</v>
      </c>
      <c r="U13" s="11">
        <f t="shared" si="12"/>
        <v>0</v>
      </c>
      <c r="V13" s="11">
        <f t="shared" si="13"/>
        <v>1</v>
      </c>
    </row>
    <row r="14" spans="2:22" ht="12.75">
      <c r="B14" s="16">
        <f t="shared" si="14"/>
        <v>9</v>
      </c>
      <c r="C14" s="16">
        <v>1</v>
      </c>
      <c r="D14" s="16">
        <v>3</v>
      </c>
      <c r="E14" s="1">
        <v>0</v>
      </c>
      <c r="F14" s="1">
        <v>0</v>
      </c>
      <c r="G14" s="1">
        <v>5</v>
      </c>
      <c r="I14" s="11">
        <f t="shared" si="0"/>
        <v>0</v>
      </c>
      <c r="J14" s="11">
        <f t="shared" si="1"/>
        <v>1</v>
      </c>
      <c r="K14" s="11">
        <f t="shared" si="2"/>
        <v>0</v>
      </c>
      <c r="L14" s="11">
        <f t="shared" si="3"/>
        <v>1</v>
      </c>
      <c r="M14" s="11">
        <f t="shared" si="4"/>
        <v>1</v>
      </c>
      <c r="N14" s="11">
        <f t="shared" si="5"/>
        <v>0</v>
      </c>
      <c r="O14" s="11">
        <f t="shared" si="6"/>
        <v>0</v>
      </c>
      <c r="P14" s="11">
        <f t="shared" si="7"/>
        <v>0</v>
      </c>
      <c r="Q14" s="11">
        <f t="shared" si="8"/>
        <v>0</v>
      </c>
      <c r="R14" s="11">
        <f t="shared" si="9"/>
        <v>0</v>
      </c>
      <c r="S14" s="11">
        <f t="shared" si="10"/>
        <v>0</v>
      </c>
      <c r="T14" s="11">
        <f t="shared" si="11"/>
        <v>1</v>
      </c>
      <c r="U14" s="11">
        <f t="shared" si="12"/>
        <v>0</v>
      </c>
      <c r="V14" s="11">
        <f t="shared" si="13"/>
        <v>1</v>
      </c>
    </row>
    <row r="15" spans="2:22" ht="12.75">
      <c r="B15" s="16">
        <f t="shared" si="14"/>
        <v>10</v>
      </c>
      <c r="C15" s="16">
        <v>3</v>
      </c>
      <c r="D15" s="16">
        <v>7</v>
      </c>
      <c r="E15" s="1">
        <v>1</v>
      </c>
      <c r="F15" s="1">
        <v>4</v>
      </c>
      <c r="G15" s="1">
        <v>0</v>
      </c>
      <c r="I15" s="11">
        <f t="shared" si="0"/>
        <v>1</v>
      </c>
      <c r="J15" s="11">
        <f t="shared" si="1"/>
        <v>1</v>
      </c>
      <c r="K15" s="11">
        <f t="shared" si="2"/>
        <v>1</v>
      </c>
      <c r="L15" s="11">
        <f t="shared" si="3"/>
        <v>1</v>
      </c>
      <c r="M15" s="11">
        <f t="shared" si="4"/>
        <v>1</v>
      </c>
      <c r="N15" s="11">
        <f t="shared" si="5"/>
        <v>0</v>
      </c>
      <c r="O15" s="11">
        <f t="shared" si="6"/>
        <v>0</v>
      </c>
      <c r="P15" s="11">
        <f t="shared" si="7"/>
        <v>1</v>
      </c>
      <c r="Q15" s="11">
        <f t="shared" si="8"/>
        <v>1</v>
      </c>
      <c r="R15" s="11">
        <f t="shared" si="9"/>
        <v>0</v>
      </c>
      <c r="S15" s="11">
        <f t="shared" si="10"/>
        <v>0</v>
      </c>
      <c r="T15" s="11">
        <f t="shared" si="11"/>
        <v>0</v>
      </c>
      <c r="U15" s="11">
        <f t="shared" si="12"/>
        <v>0</v>
      </c>
      <c r="V15" s="11">
        <f t="shared" si="13"/>
        <v>0</v>
      </c>
    </row>
    <row r="16" spans="2:22" ht="12.75">
      <c r="B16" s="16">
        <f t="shared" si="14"/>
        <v>11</v>
      </c>
      <c r="C16" s="16">
        <v>3</v>
      </c>
      <c r="D16" s="16">
        <v>0</v>
      </c>
      <c r="E16" s="1">
        <v>1</v>
      </c>
      <c r="F16" s="1">
        <v>5</v>
      </c>
      <c r="G16" s="1">
        <v>5</v>
      </c>
      <c r="I16" s="11">
        <f>IF(C16=0,0,IF(C16=1,0,IF(C16=2,1,IF(C16=3,1))))</f>
        <v>1</v>
      </c>
      <c r="J16" s="11">
        <f>IF(C16=0,0,IF(C16=1,1,IF(C16=2,0,IF(C16=3,1))))</f>
        <v>1</v>
      </c>
      <c r="K16" s="11">
        <f>IF(D16=0,0,IF(D16=1,0,IF(D16=2,0,IF(D16=3,0,IF(D16=4,1,IF(D16=5,1,IF(D16=6,1,IF(D16=7,1))))))))</f>
        <v>0</v>
      </c>
      <c r="L16" s="11">
        <f>IF(D16=0,0,IF(D16=1,0,IF(D16=2,1,IF(D16=3,1,IF(D16=4,0,IF(D16=5,0,IF(D16=6,1,IF(D16=7,1))))))))</f>
        <v>0</v>
      </c>
      <c r="M16" s="11">
        <f>IF(D16=0,0,IF(D16=1,1,IF(D16=2,0,IF(D16=3,1,IF(D16=4,0,IF(D16=5,1,IF(D16=6,0,IF(D16=7,1))))))))</f>
        <v>0</v>
      </c>
      <c r="N16" s="11">
        <f>IF(E16=0,0,IF(E16=1,0,IF(E16=2,0,IF(E16=3,0,IF(E16=4,1,IF(E16=5,1,IF(E16=6,1,IF(E16=7,1))))))))</f>
        <v>0</v>
      </c>
      <c r="O16" s="11">
        <f>IF(E16=0,0,IF(E16=1,0,IF(E16=2,1,IF(E16=3,1,IF(E16=4,0,IF(E16=5,0,IF(E16=6,1,IF(E16=7,1))))))))</f>
        <v>0</v>
      </c>
      <c r="P16" s="11">
        <f>IF(E16=0,0,IF(E16=1,1,IF(E16=2,0,IF(E16=3,1,IF(E16=4,0,IF(E16=5,1,IF(E16=6,0,IF(E16=7,1))))))))</f>
        <v>1</v>
      </c>
      <c r="Q16" s="11">
        <f>IF(F16=0,0,IF(F16=1,0,IF(F16=2,0,IF(F16=3,0,IF(F16=4,1,IF(F16=5,1,IF(F16=6,1,IF(F16=7,1))))))))</f>
        <v>1</v>
      </c>
      <c r="R16" s="11">
        <f>IF(F16=0,0,IF(F16=1,0,IF(F16=2,1,IF(F16=3,1,IF(F16=4,0,IF(F16=5,0,IF(F16=6,1,IF(F16=7,1))))))))</f>
        <v>0</v>
      </c>
      <c r="S16" s="11">
        <f>IF(F16=0,0,IF(F16=1,1,IF(F16=2,0,IF(F16=3,1,IF(F16=4,0,IF(F16=5,1,IF(F16=6,0,IF(F16=7,1))))))))</f>
        <v>1</v>
      </c>
      <c r="T16" s="11">
        <f>IF(G16=0,0,IF(G16=1,0,IF(G16=2,0,IF(G16=3,0,IF(G16=4,1,IF(G16=5,1,IF(G16=6,1,IF(G16=7,1))))))))</f>
        <v>1</v>
      </c>
      <c r="U16" s="11">
        <f>IF(G16=0,0,IF(G16=1,0,IF(G16=2,1,IF(G16=3,1,IF(G16=4,0,IF(G16=5,0,IF(G16=6,1,IF(G16=7,1))))))))</f>
        <v>0</v>
      </c>
      <c r="V16" s="11">
        <f>IF(G16=0,0,IF(G16=1,1,IF(G16=2,0,IF(G16=3,1,IF(G16=4,0,IF(G16=5,1,IF(G16=6,0,IF(G16=7,1))))))))</f>
        <v>1</v>
      </c>
    </row>
    <row r="17" spans="2:22" ht="12.75">
      <c r="B17" s="16">
        <f t="shared" si="14"/>
        <v>12</v>
      </c>
      <c r="C17" s="16">
        <v>2</v>
      </c>
      <c r="D17" s="16">
        <v>0</v>
      </c>
      <c r="E17" s="1">
        <v>2</v>
      </c>
      <c r="F17" s="1">
        <v>3</v>
      </c>
      <c r="G17" s="1">
        <v>7</v>
      </c>
      <c r="I17" s="11">
        <f>IF(C17=0,0,IF(C17=1,0,IF(C17=2,1,IF(C17=3,1))))</f>
        <v>1</v>
      </c>
      <c r="J17" s="11">
        <f>IF(C17=0,0,IF(C17=1,1,IF(C17=2,0,IF(C17=3,1))))</f>
        <v>0</v>
      </c>
      <c r="K17" s="11">
        <f>IF(D17=0,0,IF(D17=1,0,IF(D17=2,0,IF(D17=3,0,IF(D17=4,1,IF(D17=5,1,IF(D17=6,1,IF(D17=7,1))))))))</f>
        <v>0</v>
      </c>
      <c r="L17" s="11">
        <f>IF(D17=0,0,IF(D17=1,0,IF(D17=2,1,IF(D17=3,1,IF(D17=4,0,IF(D17=5,0,IF(D17=6,1,IF(D17=7,1))))))))</f>
        <v>0</v>
      </c>
      <c r="M17" s="11">
        <f>IF(D17=0,0,IF(D17=1,1,IF(D17=2,0,IF(D17=3,1,IF(D17=4,0,IF(D17=5,1,IF(D17=6,0,IF(D17=7,1))))))))</f>
        <v>0</v>
      </c>
      <c r="N17" s="11">
        <f>IF(E17=0,0,IF(E17=1,0,IF(E17=2,0,IF(E17=3,0,IF(E17=4,1,IF(E17=5,1,IF(E17=6,1,IF(E17=7,1))))))))</f>
        <v>0</v>
      </c>
      <c r="O17" s="11">
        <f>IF(E17=0,0,IF(E17=1,0,IF(E17=2,1,IF(E17=3,1,IF(E17=4,0,IF(E17=5,0,IF(E17=6,1,IF(E17=7,1))))))))</f>
        <v>1</v>
      </c>
      <c r="P17" s="11">
        <f>IF(E17=0,0,IF(E17=1,1,IF(E17=2,0,IF(E17=3,1,IF(E17=4,0,IF(E17=5,1,IF(E17=6,0,IF(E17=7,1))))))))</f>
        <v>0</v>
      </c>
      <c r="Q17" s="11">
        <f>IF(F17=0,0,IF(F17=1,0,IF(F17=2,0,IF(F17=3,0,IF(F17=4,1,IF(F17=5,1,IF(F17=6,1,IF(F17=7,1))))))))</f>
        <v>0</v>
      </c>
      <c r="R17" s="11">
        <f>IF(F17=0,0,IF(F17=1,0,IF(F17=2,1,IF(F17=3,1,IF(F17=4,0,IF(F17=5,0,IF(F17=6,1,IF(F17=7,1))))))))</f>
        <v>1</v>
      </c>
      <c r="S17" s="11">
        <f>IF(F17=0,0,IF(F17=1,1,IF(F17=2,0,IF(F17=3,1,IF(F17=4,0,IF(F17=5,1,IF(F17=6,0,IF(F17=7,1))))))))</f>
        <v>1</v>
      </c>
      <c r="T17" s="11">
        <f>IF(G17=0,0,IF(G17=1,0,IF(G17=2,0,IF(G17=3,0,IF(G17=4,1,IF(G17=5,1,IF(G17=6,1,IF(G17=7,1))))))))</f>
        <v>1</v>
      </c>
      <c r="U17" s="11">
        <f>IF(G17=0,0,IF(G17=1,0,IF(G17=2,1,IF(G17=3,1,IF(G17=4,0,IF(G17=5,0,IF(G17=6,1,IF(G17=7,1))))))))</f>
        <v>1</v>
      </c>
      <c r="V17" s="11">
        <f>IF(G17=0,0,IF(G17=1,1,IF(G17=2,0,IF(G17=3,1,IF(G17=4,0,IF(G17=5,1,IF(G17=6,0,IF(G17=7,1))))))))</f>
        <v>1</v>
      </c>
    </row>
    <row r="18" spans="2:22" ht="12.75">
      <c r="B18" s="16">
        <f t="shared" si="14"/>
        <v>13</v>
      </c>
      <c r="C18" s="16">
        <v>0</v>
      </c>
      <c r="D18" s="16">
        <v>3</v>
      </c>
      <c r="E18" s="1">
        <v>4</v>
      </c>
      <c r="F18" s="1">
        <v>6</v>
      </c>
      <c r="G18" s="1">
        <v>1</v>
      </c>
      <c r="I18" s="11">
        <f>IF(C18=0,0,IF(C18=1,0,IF(C18=2,1,IF(C18=3,1))))</f>
        <v>0</v>
      </c>
      <c r="J18" s="11">
        <f>IF(C18=0,0,IF(C18=1,1,IF(C18=2,0,IF(C18=3,1))))</f>
        <v>0</v>
      </c>
      <c r="K18" s="11">
        <f>IF(D18=0,0,IF(D18=1,0,IF(D18=2,0,IF(D18=3,0,IF(D18=4,1,IF(D18=5,1,IF(D18=6,1,IF(D18=7,1))))))))</f>
        <v>0</v>
      </c>
      <c r="L18" s="11">
        <f>IF(D18=0,0,IF(D18=1,0,IF(D18=2,1,IF(D18=3,1,IF(D18=4,0,IF(D18=5,0,IF(D18=6,1,IF(D18=7,1))))))))</f>
        <v>1</v>
      </c>
      <c r="M18" s="11">
        <f>IF(D18=0,0,IF(D18=1,1,IF(D18=2,0,IF(D18=3,1,IF(D18=4,0,IF(D18=5,1,IF(D18=6,0,IF(D18=7,1))))))))</f>
        <v>1</v>
      </c>
      <c r="N18" s="11">
        <f>IF(E18=0,0,IF(E18=1,0,IF(E18=2,0,IF(E18=3,0,IF(E18=4,1,IF(E18=5,1,IF(E18=6,1,IF(E18=7,1))))))))</f>
        <v>1</v>
      </c>
      <c r="O18" s="11">
        <f>IF(E18=0,0,IF(E18=1,0,IF(E18=2,1,IF(E18=3,1,IF(E18=4,0,IF(E18=5,0,IF(E18=6,1,IF(E18=7,1))))))))</f>
        <v>0</v>
      </c>
      <c r="P18" s="11">
        <f>IF(E18=0,0,IF(E18=1,1,IF(E18=2,0,IF(E18=3,1,IF(E18=4,0,IF(E18=5,1,IF(E18=6,0,IF(E18=7,1))))))))</f>
        <v>0</v>
      </c>
      <c r="Q18" s="11">
        <f>IF(F18=0,0,IF(F18=1,0,IF(F18=2,0,IF(F18=3,0,IF(F18=4,1,IF(F18=5,1,IF(F18=6,1,IF(F18=7,1))))))))</f>
        <v>1</v>
      </c>
      <c r="R18" s="11">
        <f>IF(F18=0,0,IF(F18=1,0,IF(F18=2,1,IF(F18=3,1,IF(F18=4,0,IF(F18=5,0,IF(F18=6,1,IF(F18=7,1))))))))</f>
        <v>1</v>
      </c>
      <c r="S18" s="11">
        <f>IF(F18=0,0,IF(F18=1,1,IF(F18=2,0,IF(F18=3,1,IF(F18=4,0,IF(F18=5,1,IF(F18=6,0,IF(F18=7,1))))))))</f>
        <v>0</v>
      </c>
      <c r="T18" s="11">
        <f>IF(G18=0,0,IF(G18=1,0,IF(G18=2,0,IF(G18=3,0,IF(G18=4,1,IF(G18=5,1,IF(G18=6,1,IF(G18=7,1))))))))</f>
        <v>0</v>
      </c>
      <c r="U18" s="11">
        <f>IF(G18=0,0,IF(G18=1,0,IF(G18=2,1,IF(G18=3,1,IF(G18=4,0,IF(G18=5,0,IF(G18=6,1,IF(G18=7,1))))))))</f>
        <v>0</v>
      </c>
      <c r="V18" s="11">
        <f>IF(G18=0,0,IF(G18=1,1,IF(G18=2,0,IF(G18=3,1,IF(G18=4,0,IF(G18=5,1,IF(G18=6,0,IF(G18=7,1))))))))</f>
        <v>1</v>
      </c>
    </row>
    <row r="19" spans="2:22" ht="12.75">
      <c r="B19" s="16">
        <f t="shared" si="14"/>
        <v>14</v>
      </c>
      <c r="C19" s="16">
        <v>3</v>
      </c>
      <c r="D19" s="16">
        <v>1</v>
      </c>
      <c r="E19" s="1">
        <v>6</v>
      </c>
      <c r="F19" s="1">
        <v>6</v>
      </c>
      <c r="G19" s="1">
        <v>2</v>
      </c>
      <c r="I19" s="11">
        <f>IF(C19=0,0,IF(C19=1,0,IF(C19=2,1,IF(C19=3,1))))</f>
        <v>1</v>
      </c>
      <c r="J19" s="11">
        <f>IF(C19=0,0,IF(C19=1,1,IF(C19=2,0,IF(C19=3,1))))</f>
        <v>1</v>
      </c>
      <c r="K19" s="11">
        <f>IF(D19=0,0,IF(D19=1,0,IF(D19=2,0,IF(D19=3,0,IF(D19=4,1,IF(D19=5,1,IF(D19=6,1,IF(D19=7,1))))))))</f>
        <v>0</v>
      </c>
      <c r="L19" s="11">
        <f>IF(D19=0,0,IF(D19=1,0,IF(D19=2,1,IF(D19=3,1,IF(D19=4,0,IF(D19=5,0,IF(D19=6,1,IF(D19=7,1))))))))</f>
        <v>0</v>
      </c>
      <c r="M19" s="11">
        <f>IF(D19=0,0,IF(D19=1,1,IF(D19=2,0,IF(D19=3,1,IF(D19=4,0,IF(D19=5,1,IF(D19=6,0,IF(D19=7,1))))))))</f>
        <v>1</v>
      </c>
      <c r="N19" s="11">
        <f>IF(E19=0,0,IF(E19=1,0,IF(E19=2,0,IF(E19=3,0,IF(E19=4,1,IF(E19=5,1,IF(E19=6,1,IF(E19=7,1))))))))</f>
        <v>1</v>
      </c>
      <c r="O19" s="11">
        <f>IF(E19=0,0,IF(E19=1,0,IF(E19=2,1,IF(E19=3,1,IF(E19=4,0,IF(E19=5,0,IF(E19=6,1,IF(E19=7,1))))))))</f>
        <v>1</v>
      </c>
      <c r="P19" s="11">
        <f>IF(E19=0,0,IF(E19=1,1,IF(E19=2,0,IF(E19=3,1,IF(E19=4,0,IF(E19=5,1,IF(E19=6,0,IF(E19=7,1))))))))</f>
        <v>0</v>
      </c>
      <c r="Q19" s="11">
        <f>IF(F19=0,0,IF(F19=1,0,IF(F19=2,0,IF(F19=3,0,IF(F19=4,1,IF(F19=5,1,IF(F19=6,1,IF(F19=7,1))))))))</f>
        <v>1</v>
      </c>
      <c r="R19" s="11">
        <f>IF(F19=0,0,IF(F19=1,0,IF(F19=2,1,IF(F19=3,1,IF(F19=4,0,IF(F19=5,0,IF(F19=6,1,IF(F19=7,1))))))))</f>
        <v>1</v>
      </c>
      <c r="S19" s="11">
        <f>IF(F19=0,0,IF(F19=1,1,IF(F19=2,0,IF(F19=3,1,IF(F19=4,0,IF(F19=5,1,IF(F19=6,0,IF(F19=7,1))))))))</f>
        <v>0</v>
      </c>
      <c r="T19" s="11">
        <f>IF(G19=0,0,IF(G19=1,0,IF(G19=2,0,IF(G19=3,0,IF(G19=4,1,IF(G19=5,1,IF(G19=6,1,IF(G19=7,1))))))))</f>
        <v>0</v>
      </c>
      <c r="U19" s="11">
        <f>IF(G19=0,0,IF(G19=1,0,IF(G19=2,1,IF(G19=3,1,IF(G19=4,0,IF(G19=5,0,IF(G19=6,1,IF(G19=7,1))))))))</f>
        <v>1</v>
      </c>
      <c r="V19" s="11">
        <f>IF(G19=0,0,IF(G19=1,1,IF(G19=2,0,IF(G19=3,1,IF(G19=4,0,IF(G19=5,1,IF(G19=6,0,IF(G19=7,1))))))))</f>
        <v>0</v>
      </c>
    </row>
    <row r="20" spans="2:22" ht="12.75">
      <c r="B20" s="16">
        <f t="shared" si="14"/>
        <v>15</v>
      </c>
      <c r="C20" s="16">
        <v>2</v>
      </c>
      <c r="D20" s="16">
        <v>7</v>
      </c>
      <c r="E20" s="1">
        <v>1</v>
      </c>
      <c r="F20" s="1">
        <v>4</v>
      </c>
      <c r="G20" s="1">
        <v>6</v>
      </c>
      <c r="I20" s="11">
        <f>IF(C20=0,0,IF(C20=1,0,IF(C20=2,1,IF(C20=3,1))))</f>
        <v>1</v>
      </c>
      <c r="J20" s="11">
        <f>IF(C20=0,0,IF(C20=1,1,IF(C20=2,0,IF(C20=3,1))))</f>
        <v>0</v>
      </c>
      <c r="K20" s="11">
        <f>IF(D20=0,0,IF(D20=1,0,IF(D20=2,0,IF(D20=3,0,IF(D20=4,1,IF(D20=5,1,IF(D20=6,1,IF(D20=7,1))))))))</f>
        <v>1</v>
      </c>
      <c r="L20" s="11">
        <f>IF(D20=0,0,IF(D20=1,0,IF(D20=2,1,IF(D20=3,1,IF(D20=4,0,IF(D20=5,0,IF(D20=6,1,IF(D20=7,1))))))))</f>
        <v>1</v>
      </c>
      <c r="M20" s="11">
        <f>IF(D20=0,0,IF(D20=1,1,IF(D20=2,0,IF(D20=3,1,IF(D20=4,0,IF(D20=5,1,IF(D20=6,0,IF(D20=7,1))))))))</f>
        <v>1</v>
      </c>
      <c r="N20" s="11">
        <f>IF(E20=0,0,IF(E20=1,0,IF(E20=2,0,IF(E20=3,0,IF(E20=4,1,IF(E20=5,1,IF(E20=6,1,IF(E20=7,1))))))))</f>
        <v>0</v>
      </c>
      <c r="O20" s="11">
        <f>IF(E20=0,0,IF(E20=1,0,IF(E20=2,1,IF(E20=3,1,IF(E20=4,0,IF(E20=5,0,IF(E20=6,1,IF(E20=7,1))))))))</f>
        <v>0</v>
      </c>
      <c r="P20" s="11">
        <f>IF(E20=0,0,IF(E20=1,1,IF(E20=2,0,IF(E20=3,1,IF(E20=4,0,IF(E20=5,1,IF(E20=6,0,IF(E20=7,1))))))))</f>
        <v>1</v>
      </c>
      <c r="Q20" s="11">
        <f>IF(F20=0,0,IF(F20=1,0,IF(F20=2,0,IF(F20=3,0,IF(F20=4,1,IF(F20=5,1,IF(F20=6,1,IF(F20=7,1))))))))</f>
        <v>1</v>
      </c>
      <c r="R20" s="11">
        <f>IF(F20=0,0,IF(F20=1,0,IF(F20=2,1,IF(F20=3,1,IF(F20=4,0,IF(F20=5,0,IF(F20=6,1,IF(F20=7,1))))))))</f>
        <v>0</v>
      </c>
      <c r="S20" s="11">
        <f>IF(F20=0,0,IF(F20=1,1,IF(F20=2,0,IF(F20=3,1,IF(F20=4,0,IF(F20=5,1,IF(F20=6,0,IF(F20=7,1))))))))</f>
        <v>0</v>
      </c>
      <c r="T20" s="11">
        <f>IF(G20=0,0,IF(G20=1,0,IF(G20=2,0,IF(G20=3,0,IF(G20=4,1,IF(G20=5,1,IF(G20=6,1,IF(G20=7,1))))))))</f>
        <v>1</v>
      </c>
      <c r="U20" s="11">
        <f>IF(G20=0,0,IF(G20=1,0,IF(G20=2,1,IF(G20=3,1,IF(G20=4,0,IF(G20=5,0,IF(G20=6,1,IF(G20=7,1))))))))</f>
        <v>1</v>
      </c>
      <c r="V20" s="11">
        <f>IF(G20=0,0,IF(G20=1,1,IF(G20=2,0,IF(G20=3,1,IF(G20=4,0,IF(G20=5,1,IF(G20=6,0,IF(G20=7,1))))))))</f>
        <v>0</v>
      </c>
    </row>
    <row r="21" spans="2:22" ht="12.75">
      <c r="B21" s="16">
        <f t="shared" si="14"/>
        <v>16</v>
      </c>
      <c r="C21" s="16">
        <v>0</v>
      </c>
      <c r="D21" s="16">
        <v>5</v>
      </c>
      <c r="E21" s="1">
        <v>5</v>
      </c>
      <c r="F21" s="1">
        <v>4</v>
      </c>
      <c r="G21" s="1">
        <v>7</v>
      </c>
      <c r="I21" s="11">
        <f aca="true" t="shared" si="15" ref="I21:I30">IF(C21=0,0,IF(C21=1,0,IF(C21=2,1,IF(C21=3,1))))</f>
        <v>0</v>
      </c>
      <c r="J21" s="11">
        <f aca="true" t="shared" si="16" ref="J21:J30">IF(C21=0,0,IF(C21=1,1,IF(C21=2,0,IF(C21=3,1))))</f>
        <v>0</v>
      </c>
      <c r="K21" s="11">
        <f aca="true" t="shared" si="17" ref="K21:K30">IF(D21=0,0,IF(D21=1,0,IF(D21=2,0,IF(D21=3,0,IF(D21=4,1,IF(D21=5,1,IF(D21=6,1,IF(D21=7,1))))))))</f>
        <v>1</v>
      </c>
      <c r="L21" s="11">
        <f aca="true" t="shared" si="18" ref="L21:L30">IF(D21=0,0,IF(D21=1,0,IF(D21=2,1,IF(D21=3,1,IF(D21=4,0,IF(D21=5,0,IF(D21=6,1,IF(D21=7,1))))))))</f>
        <v>0</v>
      </c>
      <c r="M21" s="11">
        <f aca="true" t="shared" si="19" ref="M21:M30">IF(D21=0,0,IF(D21=1,1,IF(D21=2,0,IF(D21=3,1,IF(D21=4,0,IF(D21=5,1,IF(D21=6,0,IF(D21=7,1))))))))</f>
        <v>1</v>
      </c>
      <c r="N21" s="11">
        <f aca="true" t="shared" si="20" ref="N21:N30">IF(E21=0,0,IF(E21=1,0,IF(E21=2,0,IF(E21=3,0,IF(E21=4,1,IF(E21=5,1,IF(E21=6,1,IF(E21=7,1))))))))</f>
        <v>1</v>
      </c>
      <c r="O21" s="11">
        <f aca="true" t="shared" si="21" ref="O21:O30">IF(E21=0,0,IF(E21=1,0,IF(E21=2,1,IF(E21=3,1,IF(E21=4,0,IF(E21=5,0,IF(E21=6,1,IF(E21=7,1))))))))</f>
        <v>0</v>
      </c>
      <c r="P21" s="11">
        <f aca="true" t="shared" si="22" ref="P21:P30">IF(E21=0,0,IF(E21=1,1,IF(E21=2,0,IF(E21=3,1,IF(E21=4,0,IF(E21=5,1,IF(E21=6,0,IF(E21=7,1))))))))</f>
        <v>1</v>
      </c>
      <c r="Q21" s="11">
        <f aca="true" t="shared" si="23" ref="Q21:Q30">IF(F21=0,0,IF(F21=1,0,IF(F21=2,0,IF(F21=3,0,IF(F21=4,1,IF(F21=5,1,IF(F21=6,1,IF(F21=7,1))))))))</f>
        <v>1</v>
      </c>
      <c r="R21" s="11">
        <f aca="true" t="shared" si="24" ref="R21:R30">IF(F21=0,0,IF(F21=1,0,IF(F21=2,1,IF(F21=3,1,IF(F21=4,0,IF(F21=5,0,IF(F21=6,1,IF(F21=7,1))))))))</f>
        <v>0</v>
      </c>
      <c r="S21" s="11">
        <f aca="true" t="shared" si="25" ref="S21:S30">IF(F21=0,0,IF(F21=1,1,IF(F21=2,0,IF(F21=3,1,IF(F21=4,0,IF(F21=5,1,IF(F21=6,0,IF(F21=7,1))))))))</f>
        <v>0</v>
      </c>
      <c r="T21" s="11">
        <f aca="true" t="shared" si="26" ref="T21:T30">IF(G21=0,0,IF(G21=1,0,IF(G21=2,0,IF(G21=3,0,IF(G21=4,1,IF(G21=5,1,IF(G21=6,1,IF(G21=7,1))))))))</f>
        <v>1</v>
      </c>
      <c r="U21" s="11">
        <f aca="true" t="shared" si="27" ref="U21:U30">IF(G21=0,0,IF(G21=1,0,IF(G21=2,1,IF(G21=3,1,IF(G21=4,0,IF(G21=5,0,IF(G21=6,1,IF(G21=7,1))))))))</f>
        <v>1</v>
      </c>
      <c r="V21" s="11">
        <f aca="true" t="shared" si="28" ref="V21:V30">IF(G21=0,0,IF(G21=1,1,IF(G21=2,0,IF(G21=3,1,IF(G21=4,0,IF(G21=5,1,IF(G21=6,0,IF(G21=7,1))))))))</f>
        <v>1</v>
      </c>
    </row>
    <row r="22" spans="2:22" ht="12.75">
      <c r="B22" s="16">
        <f t="shared" si="14"/>
        <v>17</v>
      </c>
      <c r="C22" s="16">
        <v>0</v>
      </c>
      <c r="D22" s="16">
        <v>2</v>
      </c>
      <c r="E22" s="1">
        <v>4</v>
      </c>
      <c r="F22" s="1">
        <v>5</v>
      </c>
      <c r="G22" s="1">
        <v>6</v>
      </c>
      <c r="I22" s="11">
        <f t="shared" si="15"/>
        <v>0</v>
      </c>
      <c r="J22" s="11">
        <f t="shared" si="16"/>
        <v>0</v>
      </c>
      <c r="K22" s="11">
        <f t="shared" si="17"/>
        <v>0</v>
      </c>
      <c r="L22" s="11">
        <f t="shared" si="18"/>
        <v>1</v>
      </c>
      <c r="M22" s="11">
        <f t="shared" si="19"/>
        <v>0</v>
      </c>
      <c r="N22" s="11">
        <f t="shared" si="20"/>
        <v>1</v>
      </c>
      <c r="O22" s="11">
        <f t="shared" si="21"/>
        <v>0</v>
      </c>
      <c r="P22" s="11">
        <f t="shared" si="22"/>
        <v>0</v>
      </c>
      <c r="Q22" s="11">
        <f t="shared" si="23"/>
        <v>1</v>
      </c>
      <c r="R22" s="11">
        <f t="shared" si="24"/>
        <v>0</v>
      </c>
      <c r="S22" s="11">
        <f t="shared" si="25"/>
        <v>1</v>
      </c>
      <c r="T22" s="11">
        <f t="shared" si="26"/>
        <v>1</v>
      </c>
      <c r="U22" s="11">
        <f t="shared" si="27"/>
        <v>1</v>
      </c>
      <c r="V22" s="11">
        <f t="shared" si="28"/>
        <v>0</v>
      </c>
    </row>
    <row r="23" spans="2:22" ht="12.75">
      <c r="B23" s="16">
        <f t="shared" si="14"/>
        <v>18</v>
      </c>
      <c r="C23" s="16">
        <v>3</v>
      </c>
      <c r="D23" s="16">
        <v>0</v>
      </c>
      <c r="E23" s="1">
        <v>0</v>
      </c>
      <c r="F23" s="1">
        <v>1</v>
      </c>
      <c r="G23" s="1">
        <v>3</v>
      </c>
      <c r="I23" s="11">
        <f t="shared" si="15"/>
        <v>1</v>
      </c>
      <c r="J23" s="11">
        <f t="shared" si="16"/>
        <v>1</v>
      </c>
      <c r="K23" s="11">
        <f t="shared" si="17"/>
        <v>0</v>
      </c>
      <c r="L23" s="11">
        <f t="shared" si="18"/>
        <v>0</v>
      </c>
      <c r="M23" s="11">
        <f t="shared" si="19"/>
        <v>0</v>
      </c>
      <c r="N23" s="11">
        <f t="shared" si="20"/>
        <v>0</v>
      </c>
      <c r="O23" s="11">
        <f t="shared" si="21"/>
        <v>0</v>
      </c>
      <c r="P23" s="11">
        <f t="shared" si="22"/>
        <v>0</v>
      </c>
      <c r="Q23" s="11">
        <f t="shared" si="23"/>
        <v>0</v>
      </c>
      <c r="R23" s="11">
        <f t="shared" si="24"/>
        <v>0</v>
      </c>
      <c r="S23" s="11">
        <f t="shared" si="25"/>
        <v>1</v>
      </c>
      <c r="T23" s="11">
        <f t="shared" si="26"/>
        <v>0</v>
      </c>
      <c r="U23" s="11">
        <f t="shared" si="27"/>
        <v>1</v>
      </c>
      <c r="V23" s="11">
        <f t="shared" si="28"/>
        <v>1</v>
      </c>
    </row>
    <row r="24" spans="2:22" ht="12.75">
      <c r="B24" s="16">
        <f t="shared" si="14"/>
        <v>19</v>
      </c>
      <c r="C24" s="16">
        <v>0</v>
      </c>
      <c r="D24" s="16">
        <v>0</v>
      </c>
      <c r="E24" s="1">
        <v>3</v>
      </c>
      <c r="F24" s="1">
        <v>2</v>
      </c>
      <c r="G24" s="1">
        <v>2</v>
      </c>
      <c r="I24" s="11">
        <f t="shared" si="15"/>
        <v>0</v>
      </c>
      <c r="J24" s="11">
        <f t="shared" si="16"/>
        <v>0</v>
      </c>
      <c r="K24" s="11">
        <f t="shared" si="17"/>
        <v>0</v>
      </c>
      <c r="L24" s="11">
        <f t="shared" si="18"/>
        <v>0</v>
      </c>
      <c r="M24" s="11">
        <f t="shared" si="19"/>
        <v>0</v>
      </c>
      <c r="N24" s="11">
        <f t="shared" si="20"/>
        <v>0</v>
      </c>
      <c r="O24" s="11">
        <f t="shared" si="21"/>
        <v>1</v>
      </c>
      <c r="P24" s="11">
        <f t="shared" si="22"/>
        <v>1</v>
      </c>
      <c r="Q24" s="11">
        <f t="shared" si="23"/>
        <v>0</v>
      </c>
      <c r="R24" s="11">
        <f t="shared" si="24"/>
        <v>1</v>
      </c>
      <c r="S24" s="11">
        <f t="shared" si="25"/>
        <v>0</v>
      </c>
      <c r="T24" s="11">
        <f t="shared" si="26"/>
        <v>0</v>
      </c>
      <c r="U24" s="11">
        <f t="shared" si="27"/>
        <v>1</v>
      </c>
      <c r="V24" s="11">
        <f t="shared" si="28"/>
        <v>0</v>
      </c>
    </row>
    <row r="25" spans="2:22" ht="12.75">
      <c r="B25" s="14">
        <f t="shared" si="14"/>
        <v>20</v>
      </c>
      <c r="C25" s="16">
        <v>1</v>
      </c>
      <c r="D25" s="16">
        <v>0</v>
      </c>
      <c r="E25" s="1">
        <v>7</v>
      </c>
      <c r="F25" s="1">
        <v>6</v>
      </c>
      <c r="G25" s="1">
        <v>1</v>
      </c>
      <c r="I25" s="11">
        <f t="shared" si="15"/>
        <v>0</v>
      </c>
      <c r="J25" s="11">
        <f t="shared" si="16"/>
        <v>1</v>
      </c>
      <c r="K25" s="11">
        <f t="shared" si="17"/>
        <v>0</v>
      </c>
      <c r="L25" s="11">
        <f t="shared" si="18"/>
        <v>0</v>
      </c>
      <c r="M25" s="11">
        <f t="shared" si="19"/>
        <v>0</v>
      </c>
      <c r="N25" s="11">
        <f t="shared" si="20"/>
        <v>1</v>
      </c>
      <c r="O25" s="11">
        <f t="shared" si="21"/>
        <v>1</v>
      </c>
      <c r="P25" s="11">
        <f t="shared" si="22"/>
        <v>1</v>
      </c>
      <c r="Q25" s="11">
        <f t="shared" si="23"/>
        <v>1</v>
      </c>
      <c r="R25" s="11">
        <f t="shared" si="24"/>
        <v>1</v>
      </c>
      <c r="S25" s="11">
        <f t="shared" si="25"/>
        <v>0</v>
      </c>
      <c r="T25" s="11">
        <f t="shared" si="26"/>
        <v>0</v>
      </c>
      <c r="U25" s="11">
        <f t="shared" si="27"/>
        <v>0</v>
      </c>
      <c r="V25" s="11">
        <f t="shared" si="28"/>
        <v>1</v>
      </c>
    </row>
    <row r="26" spans="2:22" ht="12.75">
      <c r="B26" s="14">
        <f t="shared" si="14"/>
        <v>21</v>
      </c>
      <c r="C26" s="16">
        <v>2</v>
      </c>
      <c r="D26" s="16">
        <v>6</v>
      </c>
      <c r="E26" s="1">
        <v>7</v>
      </c>
      <c r="F26" s="1">
        <v>6</v>
      </c>
      <c r="G26" s="1">
        <v>7</v>
      </c>
      <c r="I26" s="11">
        <f t="shared" si="15"/>
        <v>1</v>
      </c>
      <c r="J26" s="11">
        <f t="shared" si="16"/>
        <v>0</v>
      </c>
      <c r="K26" s="11">
        <f t="shared" si="17"/>
        <v>1</v>
      </c>
      <c r="L26" s="11">
        <f t="shared" si="18"/>
        <v>1</v>
      </c>
      <c r="M26" s="11">
        <f t="shared" si="19"/>
        <v>0</v>
      </c>
      <c r="N26" s="11">
        <f t="shared" si="20"/>
        <v>1</v>
      </c>
      <c r="O26" s="11">
        <f t="shared" si="21"/>
        <v>1</v>
      </c>
      <c r="P26" s="11">
        <f t="shared" si="22"/>
        <v>1</v>
      </c>
      <c r="Q26" s="11">
        <f t="shared" si="23"/>
        <v>1</v>
      </c>
      <c r="R26" s="11">
        <f t="shared" si="24"/>
        <v>1</v>
      </c>
      <c r="S26" s="11">
        <f t="shared" si="25"/>
        <v>0</v>
      </c>
      <c r="T26" s="11">
        <f t="shared" si="26"/>
        <v>1</v>
      </c>
      <c r="U26" s="11">
        <f t="shared" si="27"/>
        <v>1</v>
      </c>
      <c r="V26" s="11">
        <f t="shared" si="28"/>
        <v>1</v>
      </c>
    </row>
    <row r="27" spans="2:22" ht="12.75">
      <c r="B27" s="14">
        <f t="shared" si="14"/>
        <v>22</v>
      </c>
      <c r="C27" s="16">
        <v>3</v>
      </c>
      <c r="D27" s="16">
        <v>6</v>
      </c>
      <c r="E27" s="1">
        <v>0</v>
      </c>
      <c r="F27" s="1">
        <v>0</v>
      </c>
      <c r="G27" s="1">
        <v>4</v>
      </c>
      <c r="I27" s="11">
        <f t="shared" si="15"/>
        <v>1</v>
      </c>
      <c r="J27" s="11">
        <f t="shared" si="16"/>
        <v>1</v>
      </c>
      <c r="K27" s="11">
        <f t="shared" si="17"/>
        <v>1</v>
      </c>
      <c r="L27" s="11">
        <f t="shared" si="18"/>
        <v>1</v>
      </c>
      <c r="M27" s="11">
        <f t="shared" si="19"/>
        <v>0</v>
      </c>
      <c r="N27" s="11">
        <f t="shared" si="20"/>
        <v>0</v>
      </c>
      <c r="O27" s="11">
        <f t="shared" si="21"/>
        <v>0</v>
      </c>
      <c r="P27" s="11">
        <f t="shared" si="22"/>
        <v>0</v>
      </c>
      <c r="Q27" s="11">
        <f t="shared" si="23"/>
        <v>0</v>
      </c>
      <c r="R27" s="11">
        <f t="shared" si="24"/>
        <v>0</v>
      </c>
      <c r="S27" s="11">
        <f t="shared" si="25"/>
        <v>0</v>
      </c>
      <c r="T27" s="11">
        <f t="shared" si="26"/>
        <v>1</v>
      </c>
      <c r="U27" s="11">
        <f t="shared" si="27"/>
        <v>0</v>
      </c>
      <c r="V27" s="11">
        <f t="shared" si="28"/>
        <v>0</v>
      </c>
    </row>
    <row r="28" spans="2:22" ht="12.75">
      <c r="B28" s="84">
        <f t="shared" si="14"/>
        <v>23</v>
      </c>
      <c r="C28" s="16">
        <v>3</v>
      </c>
      <c r="D28" s="16">
        <v>0</v>
      </c>
      <c r="E28" s="1">
        <v>7</v>
      </c>
      <c r="F28" s="1">
        <v>1</v>
      </c>
      <c r="G28" s="1">
        <v>3</v>
      </c>
      <c r="I28" s="11">
        <f t="shared" si="15"/>
        <v>1</v>
      </c>
      <c r="J28" s="11">
        <f t="shared" si="16"/>
        <v>1</v>
      </c>
      <c r="K28" s="11">
        <f t="shared" si="17"/>
        <v>0</v>
      </c>
      <c r="L28" s="11">
        <f t="shared" si="18"/>
        <v>0</v>
      </c>
      <c r="M28" s="11">
        <f t="shared" si="19"/>
        <v>0</v>
      </c>
      <c r="N28" s="11">
        <f t="shared" si="20"/>
        <v>1</v>
      </c>
      <c r="O28" s="11">
        <f t="shared" si="21"/>
        <v>1</v>
      </c>
      <c r="P28" s="11">
        <f t="shared" si="22"/>
        <v>1</v>
      </c>
      <c r="Q28" s="11">
        <f t="shared" si="23"/>
        <v>0</v>
      </c>
      <c r="R28" s="11">
        <f t="shared" si="24"/>
        <v>0</v>
      </c>
      <c r="S28" s="11">
        <f t="shared" si="25"/>
        <v>1</v>
      </c>
      <c r="T28" s="11">
        <f t="shared" si="26"/>
        <v>0</v>
      </c>
      <c r="U28" s="11">
        <f t="shared" si="27"/>
        <v>1</v>
      </c>
      <c r="V28" s="11">
        <f t="shared" si="28"/>
        <v>1</v>
      </c>
    </row>
    <row r="29" spans="2:22" ht="12.75">
      <c r="B29" s="14">
        <f t="shared" si="14"/>
        <v>24</v>
      </c>
      <c r="C29" s="16">
        <v>0</v>
      </c>
      <c r="D29" s="16">
        <v>7</v>
      </c>
      <c r="E29" s="1">
        <v>6</v>
      </c>
      <c r="F29" s="1">
        <v>6</v>
      </c>
      <c r="G29" s="1">
        <v>2</v>
      </c>
      <c r="I29" s="11">
        <f t="shared" si="15"/>
        <v>0</v>
      </c>
      <c r="J29" s="11">
        <f t="shared" si="16"/>
        <v>0</v>
      </c>
      <c r="K29" s="11">
        <f t="shared" si="17"/>
        <v>1</v>
      </c>
      <c r="L29" s="11">
        <f t="shared" si="18"/>
        <v>1</v>
      </c>
      <c r="M29" s="11">
        <f t="shared" si="19"/>
        <v>1</v>
      </c>
      <c r="N29" s="11">
        <f t="shared" si="20"/>
        <v>1</v>
      </c>
      <c r="O29" s="11">
        <f t="shared" si="21"/>
        <v>1</v>
      </c>
      <c r="P29" s="11">
        <f t="shared" si="22"/>
        <v>0</v>
      </c>
      <c r="Q29" s="11">
        <f t="shared" si="23"/>
        <v>1</v>
      </c>
      <c r="R29" s="11">
        <f t="shared" si="24"/>
        <v>1</v>
      </c>
      <c r="S29" s="11">
        <f t="shared" si="25"/>
        <v>0</v>
      </c>
      <c r="T29" s="11">
        <f t="shared" si="26"/>
        <v>0</v>
      </c>
      <c r="U29" s="11">
        <f t="shared" si="27"/>
        <v>1</v>
      </c>
      <c r="V29" s="11">
        <f t="shared" si="28"/>
        <v>0</v>
      </c>
    </row>
    <row r="30" spans="2:22" ht="12.75">
      <c r="B30" s="16">
        <f t="shared" si="14"/>
        <v>25</v>
      </c>
      <c r="C30" s="1">
        <v>2</v>
      </c>
      <c r="D30" s="1">
        <v>1</v>
      </c>
      <c r="E30" s="1">
        <v>6</v>
      </c>
      <c r="F30" s="1">
        <v>1</v>
      </c>
      <c r="G30" s="1">
        <v>0</v>
      </c>
      <c r="I30" s="11">
        <f t="shared" si="15"/>
        <v>1</v>
      </c>
      <c r="J30" s="11">
        <f t="shared" si="16"/>
        <v>0</v>
      </c>
      <c r="K30" s="11">
        <f t="shared" si="17"/>
        <v>0</v>
      </c>
      <c r="L30" s="11">
        <f t="shared" si="18"/>
        <v>0</v>
      </c>
      <c r="M30" s="11">
        <f t="shared" si="19"/>
        <v>1</v>
      </c>
      <c r="N30" s="11">
        <f t="shared" si="20"/>
        <v>1</v>
      </c>
      <c r="O30" s="11">
        <f t="shared" si="21"/>
        <v>1</v>
      </c>
      <c r="P30" s="11">
        <f t="shared" si="22"/>
        <v>0</v>
      </c>
      <c r="Q30" s="11">
        <f t="shared" si="23"/>
        <v>0</v>
      </c>
      <c r="R30" s="11">
        <f t="shared" si="24"/>
        <v>0</v>
      </c>
      <c r="S30" s="11">
        <f t="shared" si="25"/>
        <v>1</v>
      </c>
      <c r="T30" s="11">
        <f t="shared" si="26"/>
        <v>0</v>
      </c>
      <c r="U30" s="11">
        <f t="shared" si="27"/>
        <v>0</v>
      </c>
      <c r="V30" s="11">
        <f t="shared" si="28"/>
        <v>0</v>
      </c>
    </row>
    <row r="31" spans="3:8" ht="12.75">
      <c r="C31" s="3"/>
      <c r="D31" s="3"/>
      <c r="E31" s="3"/>
      <c r="F31" s="3"/>
      <c r="G31" s="3"/>
      <c r="H31" s="3"/>
    </row>
    <row r="32" spans="3:8" ht="12.75">
      <c r="C32" s="3"/>
      <c r="D32" s="3"/>
      <c r="E32" s="3"/>
      <c r="F32" s="3"/>
      <c r="G32" s="3"/>
      <c r="H32" s="3"/>
    </row>
  </sheetData>
  <sheetProtection/>
  <mergeCells count="3">
    <mergeCell ref="C3:V3"/>
    <mergeCell ref="C4:G5"/>
    <mergeCell ref="I4:V4"/>
  </mergeCells>
  <conditionalFormatting sqref="I6:V30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6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"/>
  <dimension ref="A2:AD43"/>
  <sheetViews>
    <sheetView zoomScalePageLayoutView="0" workbookViewId="0" topLeftCell="A1">
      <selection activeCell="P4" sqref="P4"/>
    </sheetView>
  </sheetViews>
  <sheetFormatPr defaultColWidth="11.421875" defaultRowHeight="12.75"/>
  <cols>
    <col min="2" max="2" width="4.8515625" style="0" customWidth="1"/>
    <col min="3" max="3" width="4.7109375" style="0" customWidth="1"/>
    <col min="4" max="4" width="5.57421875" style="0" customWidth="1"/>
    <col min="5" max="7" width="2.00390625" style="0" customWidth="1"/>
    <col min="8" max="8" width="4.00390625" style="0" customWidth="1"/>
    <col min="9" max="9" width="2.140625" style="0" customWidth="1"/>
    <col min="10" max="10" width="2.00390625" style="0" customWidth="1"/>
    <col min="11" max="11" width="5.00390625" style="0" customWidth="1"/>
    <col min="12" max="12" width="2.00390625" style="0" customWidth="1"/>
    <col min="13" max="13" width="2.7109375" style="0" customWidth="1"/>
    <col min="14" max="14" width="4.28125" style="0" customWidth="1"/>
    <col min="15" max="20" width="2.00390625" style="0" customWidth="1"/>
    <col min="21" max="21" width="3.8515625" style="0" customWidth="1"/>
    <col min="22" max="23" width="2.00390625" style="0" customWidth="1"/>
    <col min="24" max="24" width="4.8515625" style="0" customWidth="1"/>
    <col min="25" max="26" width="2.00390625" style="0" customWidth="1"/>
    <col min="27" max="27" width="5.8515625" style="0" customWidth="1"/>
    <col min="28" max="30" width="2.00390625" style="0" customWidth="1"/>
  </cols>
  <sheetData>
    <row r="2" spans="1:30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0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ht="12.75">
      <c r="A9" s="3"/>
      <c r="B9" s="9"/>
      <c r="C9" s="9"/>
      <c r="D9" s="9"/>
      <c r="E9" s="90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3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3"/>
    </row>
    <row r="10" spans="1:30" ht="12.75">
      <c r="A10" s="3"/>
      <c r="B10" s="9"/>
      <c r="C10" s="9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2.75">
      <c r="A11" s="3"/>
      <c r="B11" s="9"/>
      <c r="C11" s="9"/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>
      <c r="A12" s="3"/>
      <c r="B12" s="9"/>
      <c r="C12" s="9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2.75">
      <c r="A13" s="3"/>
      <c r="B13" s="9"/>
      <c r="C13" s="9"/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2.75">
      <c r="A14" s="3"/>
      <c r="B14" s="9"/>
      <c r="C14" s="9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2.75">
      <c r="A15" s="3"/>
      <c r="B15" s="9"/>
      <c r="C15" s="9"/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2.75">
      <c r="A16" s="3"/>
      <c r="B16" s="9"/>
      <c r="C16" s="9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2.75">
      <c r="A17" s="3"/>
      <c r="B17" s="9"/>
      <c r="C17" s="9"/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2.75">
      <c r="A18" s="3"/>
      <c r="B18" s="9"/>
      <c r="C18" s="9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2.75">
      <c r="A19" s="3"/>
      <c r="B19" s="9"/>
      <c r="C19" s="9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2.75">
      <c r="A20" s="3"/>
      <c r="B20" s="9"/>
      <c r="C20" s="9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2.75">
      <c r="A21" s="3"/>
      <c r="B21" s="9"/>
      <c r="C21" s="9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2.75">
      <c r="A22" s="3"/>
      <c r="B22" s="9"/>
      <c r="C22" s="9"/>
      <c r="D22" s="9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2.75">
      <c r="A23" s="3"/>
      <c r="B23" s="9"/>
      <c r="C23" s="9"/>
      <c r="D23" s="9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ht="12.75">
      <c r="A24" s="3"/>
      <c r="B24" s="9"/>
      <c r="C24" s="9"/>
      <c r="D24" s="9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ht="12.75">
      <c r="A25" s="3"/>
      <c r="B25" s="9"/>
      <c r="C25" s="9"/>
      <c r="D25" s="9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12.75">
      <c r="A26" s="3"/>
      <c r="B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2.75">
      <c r="A27" s="3"/>
      <c r="B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2.75">
      <c r="A28" s="3"/>
      <c r="B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2.75">
      <c r="A29" s="3"/>
      <c r="B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2.75">
      <c r="A30" s="3"/>
      <c r="B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2.75">
      <c r="A31" s="3"/>
      <c r="B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2.75">
      <c r="A32" s="3"/>
      <c r="B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.75">
      <c r="A33" s="3"/>
      <c r="B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.75">
      <c r="A34" s="3"/>
      <c r="B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.75">
      <c r="A35" s="3"/>
      <c r="B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.75">
      <c r="A36" s="3"/>
      <c r="B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2.75">
      <c r="A37" s="3"/>
      <c r="B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.75">
      <c r="A38" s="3"/>
      <c r="B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2.75">
      <c r="A39" s="3"/>
      <c r="B39" s="18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2.75">
      <c r="A40" s="3"/>
      <c r="B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2.75">
      <c r="A41" s="3"/>
      <c r="B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D1:AR150"/>
  <sheetViews>
    <sheetView showGridLines="0" zoomScalePageLayoutView="0" workbookViewId="0" topLeftCell="A1">
      <selection activeCell="T15" sqref="T15:T24"/>
    </sheetView>
  </sheetViews>
  <sheetFormatPr defaultColWidth="11.421875" defaultRowHeight="12.75"/>
  <cols>
    <col min="1" max="1" width="1.57421875" style="0" customWidth="1"/>
    <col min="2" max="2" width="1.421875" style="0" customWidth="1"/>
    <col min="3" max="3" width="0.9921875" style="0" customWidth="1"/>
    <col min="4" max="4" width="6.00390625" style="0" customWidth="1"/>
    <col min="5" max="18" width="2.00390625" style="0" customWidth="1"/>
    <col min="19" max="19" width="1.57421875" style="0" customWidth="1"/>
    <col min="20" max="33" width="2.00390625" style="0" customWidth="1"/>
    <col min="34" max="34" width="3.00390625" style="0" customWidth="1"/>
    <col min="35" max="35" width="4.421875" style="0" customWidth="1"/>
    <col min="36" max="36" width="5.8515625" style="0" customWidth="1"/>
    <col min="37" max="37" width="9.7109375" style="0" customWidth="1"/>
  </cols>
  <sheetData>
    <row r="1" spans="4:38" ht="13.5" thickBot="1"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AL1" s="12"/>
    </row>
    <row r="2" spans="4:38" ht="13.5" thickBot="1">
      <c r="D2" s="53"/>
      <c r="E2" s="35">
        <v>1</v>
      </c>
      <c r="F2" s="36">
        <v>2</v>
      </c>
      <c r="G2" s="36">
        <v>3</v>
      </c>
      <c r="H2" s="36">
        <v>4</v>
      </c>
      <c r="I2" s="36">
        <v>5</v>
      </c>
      <c r="J2" s="35">
        <v>6</v>
      </c>
      <c r="K2" s="36">
        <v>7</v>
      </c>
      <c r="L2" s="35">
        <v>8</v>
      </c>
      <c r="M2" s="36">
        <v>9</v>
      </c>
      <c r="N2" s="36">
        <v>0</v>
      </c>
      <c r="O2" s="36">
        <v>1</v>
      </c>
      <c r="P2" s="36">
        <v>2</v>
      </c>
      <c r="Q2" s="36">
        <v>3</v>
      </c>
      <c r="R2" s="37">
        <v>4</v>
      </c>
      <c r="T2" s="35">
        <v>1</v>
      </c>
      <c r="U2" s="36">
        <v>2</v>
      </c>
      <c r="V2" s="36">
        <v>3</v>
      </c>
      <c r="W2" s="35">
        <v>4</v>
      </c>
      <c r="X2" s="35">
        <v>5</v>
      </c>
      <c r="Y2" s="36">
        <v>6</v>
      </c>
      <c r="Z2" s="35">
        <v>7</v>
      </c>
      <c r="AA2" s="35">
        <v>8</v>
      </c>
      <c r="AB2" s="36">
        <v>9</v>
      </c>
      <c r="AC2" s="36">
        <v>0</v>
      </c>
      <c r="AD2" s="36">
        <v>1</v>
      </c>
      <c r="AE2" s="35">
        <v>2</v>
      </c>
      <c r="AF2" s="36">
        <v>3</v>
      </c>
      <c r="AG2" s="45">
        <v>4</v>
      </c>
      <c r="AI2" s="126" t="s">
        <v>0</v>
      </c>
      <c r="AJ2" s="127"/>
      <c r="AK2" s="27">
        <f>Graphik!B3</f>
        <v>2</v>
      </c>
      <c r="AL2" s="55"/>
    </row>
    <row r="3" spans="4:38" ht="12.75">
      <c r="D3" s="38"/>
      <c r="E3" s="100" t="s">
        <v>26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1"/>
      <c r="S3" s="3"/>
      <c r="T3" s="100" t="s">
        <v>27</v>
      </c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1"/>
      <c r="AI3" s="102" t="s">
        <v>21</v>
      </c>
      <c r="AJ3" s="103"/>
      <c r="AK3" s="78" t="s">
        <v>30</v>
      </c>
      <c r="AL3" s="12"/>
    </row>
    <row r="4" spans="4:42" ht="12.75">
      <c r="D4" s="39">
        <v>1</v>
      </c>
      <c r="E4" s="28">
        <v>1</v>
      </c>
      <c r="F4" s="11">
        <v>1</v>
      </c>
      <c r="G4" s="11">
        <v>1</v>
      </c>
      <c r="H4" s="11">
        <v>1</v>
      </c>
      <c r="I4" s="11">
        <v>1</v>
      </c>
      <c r="J4" s="28">
        <v>1</v>
      </c>
      <c r="K4" s="11">
        <v>1</v>
      </c>
      <c r="L4" s="28">
        <v>1</v>
      </c>
      <c r="M4" s="11">
        <v>1</v>
      </c>
      <c r="N4" s="11">
        <v>1</v>
      </c>
      <c r="O4" s="11">
        <v>1</v>
      </c>
      <c r="P4" s="11">
        <v>1</v>
      </c>
      <c r="Q4" s="11">
        <v>1</v>
      </c>
      <c r="R4" s="40">
        <v>1</v>
      </c>
      <c r="S4" s="21" t="s">
        <v>4</v>
      </c>
      <c r="T4" s="28">
        <v>1</v>
      </c>
      <c r="U4" s="11">
        <v>1</v>
      </c>
      <c r="V4" s="11">
        <v>1</v>
      </c>
      <c r="W4" s="28">
        <v>0</v>
      </c>
      <c r="X4" s="28">
        <v>0</v>
      </c>
      <c r="Y4" s="11">
        <v>1</v>
      </c>
      <c r="Z4" s="28">
        <v>1</v>
      </c>
      <c r="AA4" s="28">
        <v>0</v>
      </c>
      <c r="AB4" s="11">
        <v>0</v>
      </c>
      <c r="AC4" s="11">
        <v>1</v>
      </c>
      <c r="AD4" s="11">
        <v>0</v>
      </c>
      <c r="AE4" s="28">
        <v>1</v>
      </c>
      <c r="AF4" s="11">
        <v>0</v>
      </c>
      <c r="AG4" s="40">
        <v>0</v>
      </c>
      <c r="AH4" s="15" t="s">
        <v>4</v>
      </c>
      <c r="AI4" s="93">
        <v>1</v>
      </c>
      <c r="AJ4" s="94"/>
      <c r="AK4" s="76">
        <f>Plott_I!E27</f>
        <v>1</v>
      </c>
      <c r="AL4" s="12"/>
      <c r="AM4" s="3"/>
      <c r="AN4" s="3"/>
      <c r="AO4" s="3"/>
      <c r="AP4" s="3"/>
    </row>
    <row r="5" spans="4:42" ht="12.75">
      <c r="D5" s="38">
        <v>2</v>
      </c>
      <c r="E5" s="28">
        <v>0</v>
      </c>
      <c r="F5" s="11">
        <v>1</v>
      </c>
      <c r="G5" s="11">
        <v>1</v>
      </c>
      <c r="H5" s="11">
        <v>1</v>
      </c>
      <c r="I5" s="11">
        <v>1</v>
      </c>
      <c r="J5" s="28">
        <v>1</v>
      </c>
      <c r="K5" s="11">
        <v>1</v>
      </c>
      <c r="L5" s="28">
        <v>1</v>
      </c>
      <c r="M5" s="11">
        <v>1</v>
      </c>
      <c r="N5" s="11">
        <v>1</v>
      </c>
      <c r="O5" s="11">
        <v>1</v>
      </c>
      <c r="P5" s="11">
        <v>1</v>
      </c>
      <c r="Q5" s="11">
        <v>1</v>
      </c>
      <c r="R5" s="40">
        <v>1</v>
      </c>
      <c r="S5" s="21" t="s">
        <v>4</v>
      </c>
      <c r="T5" s="28">
        <v>0</v>
      </c>
      <c r="U5" s="11">
        <v>1</v>
      </c>
      <c r="V5" s="11">
        <v>1</v>
      </c>
      <c r="W5" s="28">
        <v>1</v>
      </c>
      <c r="X5" s="28">
        <v>0</v>
      </c>
      <c r="Y5" s="11">
        <v>0</v>
      </c>
      <c r="Z5" s="28">
        <v>1</v>
      </c>
      <c r="AA5" s="28">
        <v>1</v>
      </c>
      <c r="AB5" s="11">
        <v>0</v>
      </c>
      <c r="AC5" s="11">
        <v>0</v>
      </c>
      <c r="AD5" s="11">
        <v>1</v>
      </c>
      <c r="AE5" s="28">
        <v>0</v>
      </c>
      <c r="AF5" s="11">
        <v>1</v>
      </c>
      <c r="AG5" s="40">
        <v>0</v>
      </c>
      <c r="AH5" s="15" t="s">
        <v>4</v>
      </c>
      <c r="AI5" s="93">
        <v>1</v>
      </c>
      <c r="AJ5" s="94"/>
      <c r="AK5" s="76">
        <f>Plott_I!E28</f>
        <v>0.0009775171056389809</v>
      </c>
      <c r="AL5" s="12"/>
      <c r="AM5" s="3"/>
      <c r="AN5" s="3"/>
      <c r="AO5" s="3"/>
      <c r="AP5" s="3"/>
    </row>
    <row r="6" spans="4:42" ht="12.75">
      <c r="D6" s="38">
        <v>3</v>
      </c>
      <c r="E6" s="28">
        <v>1</v>
      </c>
      <c r="F6" s="11">
        <v>0</v>
      </c>
      <c r="G6" s="11">
        <v>1</v>
      </c>
      <c r="H6" s="11">
        <v>1</v>
      </c>
      <c r="I6" s="11">
        <v>1</v>
      </c>
      <c r="J6" s="28">
        <v>1</v>
      </c>
      <c r="K6" s="11">
        <v>1</v>
      </c>
      <c r="L6" s="28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40">
        <v>1</v>
      </c>
      <c r="S6" s="21" t="s">
        <v>4</v>
      </c>
      <c r="T6" s="28">
        <v>1</v>
      </c>
      <c r="U6" s="11">
        <v>0</v>
      </c>
      <c r="V6" s="11">
        <v>1</v>
      </c>
      <c r="W6" s="28">
        <v>1</v>
      </c>
      <c r="X6" s="28">
        <v>1</v>
      </c>
      <c r="Y6" s="11">
        <v>0</v>
      </c>
      <c r="Z6" s="28">
        <v>0</v>
      </c>
      <c r="AA6" s="28">
        <v>1</v>
      </c>
      <c r="AB6" s="11">
        <v>1</v>
      </c>
      <c r="AC6" s="11">
        <v>0</v>
      </c>
      <c r="AD6" s="11">
        <v>0</v>
      </c>
      <c r="AE6" s="28">
        <v>1</v>
      </c>
      <c r="AF6" s="11">
        <v>0</v>
      </c>
      <c r="AG6" s="40">
        <v>1</v>
      </c>
      <c r="AH6" s="15" t="s">
        <v>4</v>
      </c>
      <c r="AI6" s="93">
        <v>0</v>
      </c>
      <c r="AJ6" s="94"/>
      <c r="AK6" s="76">
        <f>Plott_I!E29</f>
        <v>-0.005278592463582754</v>
      </c>
      <c r="AL6" s="12"/>
      <c r="AM6" s="3"/>
      <c r="AN6" s="3"/>
      <c r="AO6" s="3"/>
      <c r="AP6" s="3"/>
    </row>
    <row r="7" spans="4:42" ht="12.75">
      <c r="D7" s="38">
        <v>4</v>
      </c>
      <c r="E7" s="28">
        <v>0</v>
      </c>
      <c r="F7" s="11">
        <v>1</v>
      </c>
      <c r="G7" s="11">
        <v>0</v>
      </c>
      <c r="H7" s="11">
        <v>1</v>
      </c>
      <c r="I7" s="11">
        <v>1</v>
      </c>
      <c r="J7" s="28">
        <v>1</v>
      </c>
      <c r="K7" s="11">
        <v>1</v>
      </c>
      <c r="L7" s="28">
        <v>1</v>
      </c>
      <c r="M7" s="11">
        <v>1</v>
      </c>
      <c r="N7" s="11">
        <v>1</v>
      </c>
      <c r="O7" s="11">
        <v>1</v>
      </c>
      <c r="P7" s="11">
        <v>1</v>
      </c>
      <c r="Q7" s="11">
        <v>1</v>
      </c>
      <c r="R7" s="40">
        <v>1</v>
      </c>
      <c r="S7" s="21" t="s">
        <v>4</v>
      </c>
      <c r="T7" s="28">
        <v>1</v>
      </c>
      <c r="U7" s="11">
        <v>1</v>
      </c>
      <c r="V7" s="11">
        <v>0</v>
      </c>
      <c r="W7" s="28">
        <v>1</v>
      </c>
      <c r="X7" s="28">
        <v>1</v>
      </c>
      <c r="Y7" s="11">
        <v>1</v>
      </c>
      <c r="Z7" s="28">
        <v>0</v>
      </c>
      <c r="AA7" s="28">
        <v>0</v>
      </c>
      <c r="AB7" s="11">
        <v>1</v>
      </c>
      <c r="AC7" s="11">
        <v>1</v>
      </c>
      <c r="AD7" s="11">
        <v>0</v>
      </c>
      <c r="AE7" s="28">
        <v>0</v>
      </c>
      <c r="AF7" s="11">
        <v>1</v>
      </c>
      <c r="AG7" s="40">
        <v>0</v>
      </c>
      <c r="AH7" s="15" t="s">
        <v>4</v>
      </c>
      <c r="AI7" s="93">
        <v>1</v>
      </c>
      <c r="AJ7" s="94"/>
      <c r="AK7" s="76">
        <f>Plott_I!E30</f>
        <v>-0.01075268816202879</v>
      </c>
      <c r="AL7" s="12"/>
      <c r="AM7" s="3"/>
      <c r="AN7" s="3"/>
      <c r="AO7" s="3"/>
      <c r="AP7" s="3"/>
    </row>
    <row r="8" spans="4:42" ht="12.75">
      <c r="D8" s="38">
        <v>5</v>
      </c>
      <c r="E8" s="28">
        <v>1</v>
      </c>
      <c r="F8" s="11">
        <v>0</v>
      </c>
      <c r="G8" s="11">
        <v>1</v>
      </c>
      <c r="H8" s="11">
        <v>0</v>
      </c>
      <c r="I8" s="11">
        <v>1</v>
      </c>
      <c r="J8" s="28">
        <v>1</v>
      </c>
      <c r="K8" s="11">
        <v>1</v>
      </c>
      <c r="L8" s="28">
        <v>1</v>
      </c>
      <c r="M8" s="11">
        <v>1</v>
      </c>
      <c r="N8" s="11">
        <v>1</v>
      </c>
      <c r="O8" s="11">
        <v>1</v>
      </c>
      <c r="P8" s="11">
        <v>1</v>
      </c>
      <c r="Q8" s="11">
        <v>1</v>
      </c>
      <c r="R8" s="40">
        <v>1</v>
      </c>
      <c r="S8" s="21" t="s">
        <v>4</v>
      </c>
      <c r="T8" s="28">
        <v>0</v>
      </c>
      <c r="U8" s="11">
        <v>1</v>
      </c>
      <c r="V8" s="11">
        <v>1</v>
      </c>
      <c r="W8" s="28">
        <v>0</v>
      </c>
      <c r="X8" s="28">
        <v>1</v>
      </c>
      <c r="Y8" s="11">
        <v>1</v>
      </c>
      <c r="Z8" s="28">
        <v>1</v>
      </c>
      <c r="AA8" s="28">
        <v>0</v>
      </c>
      <c r="AB8" s="11">
        <v>0</v>
      </c>
      <c r="AC8" s="11">
        <v>1</v>
      </c>
      <c r="AD8" s="11">
        <v>1</v>
      </c>
      <c r="AE8" s="28">
        <v>0</v>
      </c>
      <c r="AF8" s="11">
        <v>0</v>
      </c>
      <c r="AG8" s="40">
        <v>1</v>
      </c>
      <c r="AH8" s="15" t="s">
        <v>4</v>
      </c>
      <c r="AI8" s="93">
        <v>0</v>
      </c>
      <c r="AJ8" s="94"/>
      <c r="AK8" s="76">
        <f>Plott_I!E31</f>
        <v>-0.004887585528194904</v>
      </c>
      <c r="AL8" s="12"/>
      <c r="AM8" s="3"/>
      <c r="AN8" s="3"/>
      <c r="AO8" s="3"/>
      <c r="AP8" s="3"/>
    </row>
    <row r="9" spans="4:42" ht="12.75">
      <c r="D9" s="38">
        <v>6</v>
      </c>
      <c r="E9" s="28">
        <v>0</v>
      </c>
      <c r="F9" s="11">
        <v>1</v>
      </c>
      <c r="G9" s="11">
        <v>0</v>
      </c>
      <c r="H9" s="11">
        <v>1</v>
      </c>
      <c r="I9" s="11">
        <v>0</v>
      </c>
      <c r="J9" s="28">
        <v>1</v>
      </c>
      <c r="K9" s="11">
        <v>1</v>
      </c>
      <c r="L9" s="28">
        <v>1</v>
      </c>
      <c r="M9" s="11">
        <v>1</v>
      </c>
      <c r="N9" s="11">
        <v>1</v>
      </c>
      <c r="O9" s="11">
        <v>1</v>
      </c>
      <c r="P9" s="11">
        <v>1</v>
      </c>
      <c r="Q9" s="11">
        <v>1</v>
      </c>
      <c r="R9" s="40">
        <v>1</v>
      </c>
      <c r="S9" s="21" t="s">
        <v>4</v>
      </c>
      <c r="T9" s="28">
        <v>1</v>
      </c>
      <c r="U9" s="11">
        <v>0</v>
      </c>
      <c r="V9" s="11">
        <v>1</v>
      </c>
      <c r="W9" s="28">
        <v>1</v>
      </c>
      <c r="X9" s="28">
        <v>0</v>
      </c>
      <c r="Y9" s="11">
        <v>1</v>
      </c>
      <c r="Z9" s="28">
        <v>1</v>
      </c>
      <c r="AA9" s="28">
        <v>1</v>
      </c>
      <c r="AB9" s="11">
        <v>0</v>
      </c>
      <c r="AC9" s="11">
        <v>0</v>
      </c>
      <c r="AD9" s="11">
        <v>1</v>
      </c>
      <c r="AE9" s="28">
        <v>1</v>
      </c>
      <c r="AF9" s="11">
        <v>0</v>
      </c>
      <c r="AG9" s="40">
        <v>0</v>
      </c>
      <c r="AH9" s="15" t="s">
        <v>4</v>
      </c>
      <c r="AI9" s="93">
        <v>1</v>
      </c>
      <c r="AJ9" s="94"/>
      <c r="AK9" s="76">
        <f>Plott_I!E32</f>
        <v>-0.011143694631755352</v>
      </c>
      <c r="AL9" s="12"/>
      <c r="AM9" s="3"/>
      <c r="AN9" s="3"/>
      <c r="AO9" s="3"/>
      <c r="AP9" s="3"/>
    </row>
    <row r="10" spans="4:42" ht="12.75">
      <c r="D10" s="38">
        <v>7</v>
      </c>
      <c r="E10" s="28">
        <v>1</v>
      </c>
      <c r="F10" s="11">
        <v>0</v>
      </c>
      <c r="G10" s="11">
        <v>1</v>
      </c>
      <c r="H10" s="11">
        <v>0</v>
      </c>
      <c r="I10" s="11">
        <v>1</v>
      </c>
      <c r="J10" s="28">
        <v>0</v>
      </c>
      <c r="K10" s="11">
        <v>1</v>
      </c>
      <c r="L10" s="28">
        <v>1</v>
      </c>
      <c r="M10" s="11">
        <v>1</v>
      </c>
      <c r="N10" s="11">
        <v>1</v>
      </c>
      <c r="O10" s="11">
        <v>1</v>
      </c>
      <c r="P10" s="11">
        <v>1</v>
      </c>
      <c r="Q10" s="11">
        <v>1</v>
      </c>
      <c r="R10" s="40">
        <v>1</v>
      </c>
      <c r="S10" s="21" t="s">
        <v>4</v>
      </c>
      <c r="T10" s="28">
        <v>0</v>
      </c>
      <c r="U10" s="11">
        <v>1</v>
      </c>
      <c r="V10" s="11">
        <v>0</v>
      </c>
      <c r="W10" s="28">
        <v>1</v>
      </c>
      <c r="X10" s="28">
        <v>1</v>
      </c>
      <c r="Y10" s="11">
        <v>0</v>
      </c>
      <c r="Z10" s="28">
        <v>1</v>
      </c>
      <c r="AA10" s="28">
        <v>1</v>
      </c>
      <c r="AB10" s="11">
        <v>1</v>
      </c>
      <c r="AC10" s="11">
        <v>0</v>
      </c>
      <c r="AD10" s="11">
        <v>0</v>
      </c>
      <c r="AE10" s="28">
        <v>1</v>
      </c>
      <c r="AF10" s="11">
        <v>1</v>
      </c>
      <c r="AG10" s="40">
        <v>0</v>
      </c>
      <c r="AH10" s="15" t="s">
        <v>4</v>
      </c>
      <c r="AI10" s="93">
        <v>1</v>
      </c>
      <c r="AJ10" s="94"/>
      <c r="AK10" s="76">
        <f>Plott_I!E33</f>
        <v>-0.0033235582523047924</v>
      </c>
      <c r="AL10" s="12"/>
      <c r="AM10" s="3"/>
      <c r="AN10" s="3"/>
      <c r="AO10" s="3"/>
      <c r="AP10" s="3"/>
    </row>
    <row r="11" spans="4:42" ht="12.75">
      <c r="D11" s="38">
        <v>8</v>
      </c>
      <c r="E11" s="28">
        <v>1</v>
      </c>
      <c r="F11" s="11">
        <v>1</v>
      </c>
      <c r="G11" s="11">
        <v>0</v>
      </c>
      <c r="H11" s="11">
        <v>1</v>
      </c>
      <c r="I11" s="11">
        <v>0</v>
      </c>
      <c r="J11" s="28">
        <v>1</v>
      </c>
      <c r="K11" s="11">
        <v>0</v>
      </c>
      <c r="L11" s="28">
        <v>1</v>
      </c>
      <c r="M11" s="11">
        <v>1</v>
      </c>
      <c r="N11" s="11">
        <v>1</v>
      </c>
      <c r="O11" s="11">
        <v>1</v>
      </c>
      <c r="P11" s="11">
        <v>1</v>
      </c>
      <c r="Q11" s="11">
        <v>1</v>
      </c>
      <c r="R11" s="40">
        <v>1</v>
      </c>
      <c r="S11" s="21" t="s">
        <v>4</v>
      </c>
      <c r="T11" s="28">
        <v>1</v>
      </c>
      <c r="U11" s="11">
        <v>0</v>
      </c>
      <c r="V11" s="11">
        <v>1</v>
      </c>
      <c r="W11" s="28">
        <v>0</v>
      </c>
      <c r="X11" s="28">
        <v>1</v>
      </c>
      <c r="Y11" s="11">
        <v>1</v>
      </c>
      <c r="Z11" s="28">
        <v>0</v>
      </c>
      <c r="AA11" s="28">
        <v>1</v>
      </c>
      <c r="AB11" s="11">
        <v>1</v>
      </c>
      <c r="AC11" s="11">
        <v>1</v>
      </c>
      <c r="AD11" s="11">
        <v>0</v>
      </c>
      <c r="AE11" s="28">
        <v>0</v>
      </c>
      <c r="AF11" s="11">
        <v>1</v>
      </c>
      <c r="AG11" s="40">
        <v>1</v>
      </c>
      <c r="AH11" s="15" t="s">
        <v>4</v>
      </c>
      <c r="AI11" s="93">
        <v>0</v>
      </c>
      <c r="AJ11" s="94"/>
      <c r="AK11" s="76">
        <f>Plott_I!E34</f>
        <v>-0.017399804666638374</v>
      </c>
      <c r="AL11" s="3"/>
      <c r="AM11" s="3"/>
      <c r="AN11" s="3"/>
      <c r="AO11" s="3"/>
      <c r="AP11" s="3"/>
    </row>
    <row r="12" spans="4:42" ht="12.75">
      <c r="D12" s="38">
        <v>9</v>
      </c>
      <c r="E12" s="28">
        <v>0</v>
      </c>
      <c r="F12" s="11">
        <v>1</v>
      </c>
      <c r="G12" s="11">
        <v>1</v>
      </c>
      <c r="H12" s="11">
        <v>0</v>
      </c>
      <c r="I12" s="11">
        <v>1</v>
      </c>
      <c r="J12" s="28">
        <v>0</v>
      </c>
      <c r="K12" s="11">
        <v>1</v>
      </c>
      <c r="L12" s="28">
        <v>0</v>
      </c>
      <c r="M12" s="11">
        <v>1</v>
      </c>
      <c r="N12" s="11">
        <v>1</v>
      </c>
      <c r="O12" s="11">
        <v>1</v>
      </c>
      <c r="P12" s="11">
        <v>1</v>
      </c>
      <c r="Q12" s="11">
        <v>1</v>
      </c>
      <c r="R12" s="40">
        <v>1</v>
      </c>
      <c r="S12" s="21" t="s">
        <v>4</v>
      </c>
      <c r="T12" s="28">
        <v>1</v>
      </c>
      <c r="U12" s="11">
        <v>1</v>
      </c>
      <c r="V12" s="11">
        <v>0</v>
      </c>
      <c r="W12" s="28">
        <v>1</v>
      </c>
      <c r="X12" s="28">
        <v>0</v>
      </c>
      <c r="Y12" s="11">
        <v>1</v>
      </c>
      <c r="Z12" s="28">
        <v>1</v>
      </c>
      <c r="AA12" s="28">
        <v>0</v>
      </c>
      <c r="AB12" s="11">
        <v>1</v>
      </c>
      <c r="AC12" s="11">
        <v>1</v>
      </c>
      <c r="AD12" s="11">
        <v>1</v>
      </c>
      <c r="AE12" s="28">
        <v>0</v>
      </c>
      <c r="AF12" s="11">
        <v>0</v>
      </c>
      <c r="AG12" s="40">
        <v>1</v>
      </c>
      <c r="AH12" s="15" t="s">
        <v>4</v>
      </c>
      <c r="AI12" s="93">
        <v>0</v>
      </c>
      <c r="AJ12" s="94"/>
      <c r="AK12" s="76">
        <f>Plott_I!E35</f>
        <v>0.022873900830745697</v>
      </c>
      <c r="AL12" s="3"/>
      <c r="AM12" s="3"/>
      <c r="AN12" s="3"/>
      <c r="AO12" s="3"/>
      <c r="AP12" s="3"/>
    </row>
    <row r="13" spans="4:42" ht="12.75">
      <c r="D13" s="49">
        <v>10</v>
      </c>
      <c r="E13" s="29">
        <v>1</v>
      </c>
      <c r="F13" s="22">
        <v>0</v>
      </c>
      <c r="G13" s="22">
        <v>1</v>
      </c>
      <c r="H13" s="22">
        <v>1</v>
      </c>
      <c r="I13" s="22">
        <v>0</v>
      </c>
      <c r="J13" s="29">
        <v>1</v>
      </c>
      <c r="K13" s="22">
        <v>0</v>
      </c>
      <c r="L13" s="29">
        <v>1</v>
      </c>
      <c r="M13" s="22">
        <v>0</v>
      </c>
      <c r="N13" s="22">
        <v>1</v>
      </c>
      <c r="O13" s="22">
        <v>1</v>
      </c>
      <c r="P13" s="22">
        <v>1</v>
      </c>
      <c r="Q13" s="22">
        <v>1</v>
      </c>
      <c r="R13" s="50">
        <v>1</v>
      </c>
      <c r="S13" s="21" t="s">
        <v>4</v>
      </c>
      <c r="T13" s="29">
        <v>1</v>
      </c>
      <c r="U13" s="22">
        <v>1</v>
      </c>
      <c r="V13" s="22">
        <v>1</v>
      </c>
      <c r="W13" s="29">
        <v>0</v>
      </c>
      <c r="X13" s="29">
        <v>1</v>
      </c>
      <c r="Y13" s="22">
        <v>0</v>
      </c>
      <c r="Z13" s="29">
        <v>1</v>
      </c>
      <c r="AA13" s="29">
        <v>1</v>
      </c>
      <c r="AB13" s="22">
        <v>0</v>
      </c>
      <c r="AC13" s="22">
        <v>1</v>
      </c>
      <c r="AD13" s="22">
        <v>1</v>
      </c>
      <c r="AE13" s="29">
        <v>1</v>
      </c>
      <c r="AF13" s="22">
        <v>0</v>
      </c>
      <c r="AG13" s="50">
        <v>0</v>
      </c>
      <c r="AH13" s="15" t="s">
        <v>4</v>
      </c>
      <c r="AI13" s="95">
        <v>1</v>
      </c>
      <c r="AJ13" s="96"/>
      <c r="AK13" s="79">
        <f>Plott_I!E36</f>
        <v>-0.007233626674860716</v>
      </c>
      <c r="AL13" s="3"/>
      <c r="AM13" s="3"/>
      <c r="AN13" s="3"/>
      <c r="AO13" s="3"/>
      <c r="AP13" s="3"/>
    </row>
    <row r="14" spans="4:42" ht="12.75"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99" t="s">
        <v>4</v>
      </c>
      <c r="AJ14" s="99"/>
      <c r="AK14" s="24" t="s">
        <v>4</v>
      </c>
      <c r="AL14" s="3"/>
      <c r="AM14" s="3"/>
      <c r="AN14" s="3"/>
      <c r="AO14" s="3"/>
      <c r="AP14" s="3"/>
    </row>
    <row r="15" spans="4:42" ht="12.75">
      <c r="D15" s="51">
        <v>10221</v>
      </c>
      <c r="E15" s="33">
        <v>0</v>
      </c>
      <c r="F15" s="32">
        <v>1</v>
      </c>
      <c r="G15" s="32">
        <v>0</v>
      </c>
      <c r="H15" s="32">
        <v>0</v>
      </c>
      <c r="I15" s="32">
        <v>0</v>
      </c>
      <c r="J15" s="33">
        <v>0</v>
      </c>
      <c r="K15" s="32">
        <v>0</v>
      </c>
      <c r="L15" s="33">
        <v>0</v>
      </c>
      <c r="M15" s="32">
        <v>1</v>
      </c>
      <c r="N15" s="32">
        <v>0</v>
      </c>
      <c r="O15" s="32">
        <v>0</v>
      </c>
      <c r="P15" s="32">
        <v>1</v>
      </c>
      <c r="Q15" s="32">
        <v>1</v>
      </c>
      <c r="R15" s="52">
        <v>1</v>
      </c>
      <c r="S15" s="12" t="s">
        <v>4</v>
      </c>
      <c r="T15" s="28">
        <v>1</v>
      </c>
      <c r="U15" s="32">
        <v>1</v>
      </c>
      <c r="V15" s="32">
        <v>0</v>
      </c>
      <c r="W15" s="33">
        <v>0</v>
      </c>
      <c r="X15" s="33">
        <v>1</v>
      </c>
      <c r="Y15" s="32">
        <v>1</v>
      </c>
      <c r="Z15" s="33">
        <v>1</v>
      </c>
      <c r="AA15" s="33">
        <v>0</v>
      </c>
      <c r="AB15" s="32">
        <v>0</v>
      </c>
      <c r="AC15" s="32">
        <v>1</v>
      </c>
      <c r="AD15" s="32">
        <v>1</v>
      </c>
      <c r="AE15" s="33">
        <v>1</v>
      </c>
      <c r="AF15" s="32">
        <v>0</v>
      </c>
      <c r="AG15" s="33">
        <v>0</v>
      </c>
      <c r="AH15" s="12" t="s">
        <v>4</v>
      </c>
      <c r="AI15" s="97">
        <v>1</v>
      </c>
      <c r="AJ15" s="98"/>
      <c r="AK15" s="80">
        <f>Plott_I!E17</f>
        <v>-0.0013685239246115088</v>
      </c>
      <c r="AL15" s="3"/>
      <c r="AM15" s="3"/>
      <c r="AN15" s="3"/>
      <c r="AO15" s="3"/>
      <c r="AP15" s="3"/>
    </row>
    <row r="16" spans="4:42" ht="12.75">
      <c r="D16" s="47">
        <v>10222</v>
      </c>
      <c r="E16" s="28">
        <v>1</v>
      </c>
      <c r="F16" s="11">
        <v>0</v>
      </c>
      <c r="G16" s="11">
        <v>1</v>
      </c>
      <c r="H16" s="11">
        <v>0</v>
      </c>
      <c r="I16" s="11">
        <v>0</v>
      </c>
      <c r="J16" s="28">
        <v>0</v>
      </c>
      <c r="K16" s="11">
        <v>0</v>
      </c>
      <c r="L16" s="28">
        <v>0</v>
      </c>
      <c r="M16" s="11">
        <v>0</v>
      </c>
      <c r="N16" s="11">
        <v>1</v>
      </c>
      <c r="O16" s="11">
        <v>0</v>
      </c>
      <c r="P16" s="11">
        <v>0</v>
      </c>
      <c r="Q16" s="11">
        <v>1</v>
      </c>
      <c r="R16" s="40">
        <v>1</v>
      </c>
      <c r="S16" s="12" t="s">
        <v>4</v>
      </c>
      <c r="T16" s="28">
        <v>1</v>
      </c>
      <c r="U16" s="11">
        <v>1</v>
      </c>
      <c r="V16" s="11">
        <v>1</v>
      </c>
      <c r="W16" s="28">
        <v>0</v>
      </c>
      <c r="X16" s="28">
        <v>0</v>
      </c>
      <c r="Y16" s="11">
        <v>1</v>
      </c>
      <c r="Z16" s="28">
        <v>1</v>
      </c>
      <c r="AA16" s="28">
        <v>1</v>
      </c>
      <c r="AB16" s="11">
        <v>0</v>
      </c>
      <c r="AC16" s="11">
        <v>0</v>
      </c>
      <c r="AD16" s="11">
        <v>1</v>
      </c>
      <c r="AE16" s="28">
        <v>1</v>
      </c>
      <c r="AF16" s="11">
        <v>1</v>
      </c>
      <c r="AG16" s="28">
        <v>0</v>
      </c>
      <c r="AH16" s="12" t="s">
        <v>4</v>
      </c>
      <c r="AI16" s="93">
        <v>1</v>
      </c>
      <c r="AJ16" s="94"/>
      <c r="AK16" s="76">
        <f>Plott_I!E18</f>
        <v>-0.007233626674860716</v>
      </c>
      <c r="AL16" s="3"/>
      <c r="AM16" s="3"/>
      <c r="AN16" s="3"/>
      <c r="AO16" s="3"/>
      <c r="AP16" s="3"/>
    </row>
    <row r="17" spans="4:42" ht="12.75">
      <c r="D17" s="47">
        <v>10223</v>
      </c>
      <c r="E17" s="28">
        <v>0</v>
      </c>
      <c r="F17" s="11">
        <v>1</v>
      </c>
      <c r="G17" s="11">
        <v>0</v>
      </c>
      <c r="H17" s="11">
        <v>1</v>
      </c>
      <c r="I17" s="11">
        <v>0</v>
      </c>
      <c r="J17" s="28">
        <v>0</v>
      </c>
      <c r="K17" s="11">
        <v>0</v>
      </c>
      <c r="L17" s="28">
        <v>0</v>
      </c>
      <c r="M17" s="11">
        <v>0</v>
      </c>
      <c r="N17" s="11">
        <v>0</v>
      </c>
      <c r="O17" s="11">
        <v>1</v>
      </c>
      <c r="P17" s="11">
        <v>0</v>
      </c>
      <c r="Q17" s="11">
        <v>0</v>
      </c>
      <c r="R17" s="40">
        <v>1</v>
      </c>
      <c r="S17" s="12" t="s">
        <v>4</v>
      </c>
      <c r="T17" s="28">
        <v>1</v>
      </c>
      <c r="U17" s="11">
        <v>1</v>
      </c>
      <c r="V17" s="11">
        <v>1</v>
      </c>
      <c r="W17" s="28">
        <v>1</v>
      </c>
      <c r="X17" s="28">
        <v>0</v>
      </c>
      <c r="Y17" s="11">
        <v>0</v>
      </c>
      <c r="Z17" s="28">
        <v>1</v>
      </c>
      <c r="AA17" s="28">
        <v>1</v>
      </c>
      <c r="AB17" s="11">
        <v>1</v>
      </c>
      <c r="AC17" s="11">
        <v>0</v>
      </c>
      <c r="AD17" s="11">
        <v>0</v>
      </c>
      <c r="AE17" s="28">
        <v>1</v>
      </c>
      <c r="AF17" s="11">
        <v>1</v>
      </c>
      <c r="AG17" s="28">
        <v>1</v>
      </c>
      <c r="AH17" s="12" t="s">
        <v>4</v>
      </c>
      <c r="AI17" s="93">
        <v>0</v>
      </c>
      <c r="AJ17" s="94"/>
      <c r="AK17" s="76">
        <f>Plott_I!E19</f>
        <v>0.022873900830745697</v>
      </c>
      <c r="AL17" s="3"/>
      <c r="AM17" s="3"/>
      <c r="AN17" s="3"/>
      <c r="AO17" s="3"/>
      <c r="AP17" s="3"/>
    </row>
    <row r="18" spans="4:42" ht="12.75">
      <c r="D18" s="47">
        <v>10224</v>
      </c>
      <c r="E18" s="28">
        <v>1</v>
      </c>
      <c r="F18" s="11">
        <v>0</v>
      </c>
      <c r="G18" s="11">
        <v>1</v>
      </c>
      <c r="H18" s="11">
        <v>0</v>
      </c>
      <c r="I18" s="11">
        <v>1</v>
      </c>
      <c r="J18" s="28">
        <v>0</v>
      </c>
      <c r="K18" s="11">
        <v>0</v>
      </c>
      <c r="L18" s="28">
        <v>0</v>
      </c>
      <c r="M18" s="11">
        <v>0</v>
      </c>
      <c r="N18" s="11">
        <v>0</v>
      </c>
      <c r="O18" s="11">
        <v>0</v>
      </c>
      <c r="P18" s="11">
        <v>1</v>
      </c>
      <c r="Q18" s="11">
        <v>0</v>
      </c>
      <c r="R18" s="40">
        <v>0</v>
      </c>
      <c r="S18" s="12" t="s">
        <v>4</v>
      </c>
      <c r="T18" s="28">
        <v>1</v>
      </c>
      <c r="U18" s="11">
        <v>1</v>
      </c>
      <c r="V18" s="11">
        <v>1</v>
      </c>
      <c r="W18" s="28">
        <v>1</v>
      </c>
      <c r="X18" s="28">
        <v>1</v>
      </c>
      <c r="Y18" s="11">
        <v>0</v>
      </c>
      <c r="Z18" s="28">
        <v>0</v>
      </c>
      <c r="AA18" s="28">
        <v>1</v>
      </c>
      <c r="AB18" s="11">
        <v>1</v>
      </c>
      <c r="AC18" s="11">
        <v>1</v>
      </c>
      <c r="AD18" s="11">
        <v>0</v>
      </c>
      <c r="AE18" s="28">
        <v>0</v>
      </c>
      <c r="AF18" s="11">
        <v>1</v>
      </c>
      <c r="AG18" s="28">
        <v>1</v>
      </c>
      <c r="AH18" s="12" t="s">
        <v>4</v>
      </c>
      <c r="AI18" s="93">
        <v>1</v>
      </c>
      <c r="AJ18" s="94"/>
      <c r="AK18" s="76">
        <f>Plott_I!E20</f>
        <v>-0.017399804666638374</v>
      </c>
      <c r="AL18" s="3"/>
      <c r="AM18" s="3"/>
      <c r="AN18" s="3"/>
      <c r="AO18" s="3"/>
      <c r="AP18" s="3"/>
    </row>
    <row r="19" spans="4:42" ht="12.75">
      <c r="D19" s="47">
        <v>10225</v>
      </c>
      <c r="E19" s="28">
        <v>1</v>
      </c>
      <c r="F19" s="11">
        <v>1</v>
      </c>
      <c r="G19" s="11">
        <v>0</v>
      </c>
      <c r="H19" s="11">
        <v>1</v>
      </c>
      <c r="I19" s="11">
        <v>0</v>
      </c>
      <c r="J19" s="28">
        <v>1</v>
      </c>
      <c r="K19" s="11">
        <v>0</v>
      </c>
      <c r="L19" s="28">
        <v>0</v>
      </c>
      <c r="M19" s="11">
        <v>0</v>
      </c>
      <c r="N19" s="11">
        <v>0</v>
      </c>
      <c r="O19" s="11">
        <v>0</v>
      </c>
      <c r="P19" s="11">
        <v>0</v>
      </c>
      <c r="Q19" s="11">
        <v>1</v>
      </c>
      <c r="R19" s="40">
        <v>0</v>
      </c>
      <c r="S19" s="12" t="s">
        <v>4</v>
      </c>
      <c r="T19" s="28">
        <v>0</v>
      </c>
      <c r="U19" s="11">
        <v>1</v>
      </c>
      <c r="V19" s="11">
        <v>1</v>
      </c>
      <c r="W19" s="28">
        <v>1</v>
      </c>
      <c r="X19" s="28">
        <v>1</v>
      </c>
      <c r="Y19" s="11">
        <v>1</v>
      </c>
      <c r="Z19" s="28">
        <v>0</v>
      </c>
      <c r="AA19" s="28">
        <v>0</v>
      </c>
      <c r="AB19" s="11">
        <v>1</v>
      </c>
      <c r="AC19" s="11">
        <v>1</v>
      </c>
      <c r="AD19" s="11">
        <v>1</v>
      </c>
      <c r="AE19" s="28">
        <v>0</v>
      </c>
      <c r="AF19" s="11">
        <v>0</v>
      </c>
      <c r="AG19" s="28">
        <v>1</v>
      </c>
      <c r="AH19" s="12" t="s">
        <v>4</v>
      </c>
      <c r="AI19" s="93">
        <v>1</v>
      </c>
      <c r="AJ19" s="94"/>
      <c r="AK19" s="76">
        <f>Plott_I!E21</f>
        <v>-0.0033235582523047924</v>
      </c>
      <c r="AL19" s="3"/>
      <c r="AM19" s="3"/>
      <c r="AN19" s="3"/>
      <c r="AO19" s="3"/>
      <c r="AP19" s="3"/>
    </row>
    <row r="20" spans="4:42" ht="12.75">
      <c r="D20" s="47">
        <v>10226</v>
      </c>
      <c r="E20" s="28">
        <v>0</v>
      </c>
      <c r="F20" s="11">
        <v>1</v>
      </c>
      <c r="G20" s="11">
        <v>1</v>
      </c>
      <c r="H20" s="11">
        <v>0</v>
      </c>
      <c r="I20" s="11">
        <v>1</v>
      </c>
      <c r="J20" s="28">
        <v>0</v>
      </c>
      <c r="K20" s="11">
        <v>1</v>
      </c>
      <c r="L20" s="28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40">
        <v>1</v>
      </c>
      <c r="S20" s="12" t="s">
        <v>4</v>
      </c>
      <c r="T20" s="28">
        <v>1</v>
      </c>
      <c r="U20" s="11">
        <v>0</v>
      </c>
      <c r="V20" s="11">
        <v>1</v>
      </c>
      <c r="W20" s="28">
        <v>1</v>
      </c>
      <c r="X20" s="28">
        <v>1</v>
      </c>
      <c r="Y20" s="11">
        <v>1</v>
      </c>
      <c r="Z20" s="28">
        <v>1</v>
      </c>
      <c r="AA20" s="28">
        <v>0</v>
      </c>
      <c r="AB20" s="11">
        <v>0</v>
      </c>
      <c r="AC20" s="11">
        <v>1</v>
      </c>
      <c r="AD20" s="11">
        <v>1</v>
      </c>
      <c r="AE20" s="28">
        <v>1</v>
      </c>
      <c r="AF20" s="11">
        <v>0</v>
      </c>
      <c r="AG20" s="28">
        <v>0</v>
      </c>
      <c r="AH20" s="12" t="s">
        <v>4</v>
      </c>
      <c r="AI20" s="93">
        <v>1</v>
      </c>
      <c r="AJ20" s="94"/>
      <c r="AK20" s="76">
        <f>Plott_I!E22</f>
        <v>-0.011143694631755352</v>
      </c>
      <c r="AL20" s="3"/>
      <c r="AM20" s="3"/>
      <c r="AN20" s="3"/>
      <c r="AO20" s="3"/>
      <c r="AP20" s="3"/>
    </row>
    <row r="21" spans="4:42" ht="12.75">
      <c r="D21" s="47">
        <v>10227</v>
      </c>
      <c r="E21" s="28">
        <v>1</v>
      </c>
      <c r="F21" s="11">
        <v>0</v>
      </c>
      <c r="G21" s="11">
        <v>1</v>
      </c>
      <c r="H21" s="11">
        <v>1</v>
      </c>
      <c r="I21" s="11">
        <v>0</v>
      </c>
      <c r="J21" s="28">
        <v>1</v>
      </c>
      <c r="K21" s="11">
        <v>0</v>
      </c>
      <c r="L21" s="28">
        <v>1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40">
        <v>0</v>
      </c>
      <c r="S21" s="12" t="s">
        <v>4</v>
      </c>
      <c r="T21" s="28">
        <v>0</v>
      </c>
      <c r="U21" s="11">
        <v>1</v>
      </c>
      <c r="V21" s="11">
        <v>0</v>
      </c>
      <c r="W21" s="28">
        <v>1</v>
      </c>
      <c r="X21" s="28">
        <v>1</v>
      </c>
      <c r="Y21" s="11">
        <v>1</v>
      </c>
      <c r="Z21" s="28">
        <v>1</v>
      </c>
      <c r="AA21" s="28">
        <v>1</v>
      </c>
      <c r="AB21" s="11">
        <v>0</v>
      </c>
      <c r="AC21" s="11">
        <v>0</v>
      </c>
      <c r="AD21" s="11">
        <v>1</v>
      </c>
      <c r="AE21" s="28">
        <v>1</v>
      </c>
      <c r="AF21" s="11">
        <v>1</v>
      </c>
      <c r="AG21" s="28">
        <v>0</v>
      </c>
      <c r="AH21" s="12" t="s">
        <v>4</v>
      </c>
      <c r="AI21" s="93">
        <v>0</v>
      </c>
      <c r="AJ21" s="94"/>
      <c r="AK21" s="76">
        <f>Plott_I!E23</f>
        <v>-0.004887585528194904</v>
      </c>
      <c r="AL21" s="3"/>
      <c r="AM21" s="3"/>
      <c r="AN21" s="3"/>
      <c r="AO21" s="3"/>
      <c r="AP21" s="3"/>
    </row>
    <row r="22" spans="4:42" ht="12.75">
      <c r="D22" s="47">
        <v>10228</v>
      </c>
      <c r="E22" s="28">
        <v>1</v>
      </c>
      <c r="F22" s="11">
        <v>1</v>
      </c>
      <c r="G22" s="11">
        <v>0</v>
      </c>
      <c r="H22" s="11">
        <v>1</v>
      </c>
      <c r="I22" s="11">
        <v>1</v>
      </c>
      <c r="J22" s="28">
        <v>0</v>
      </c>
      <c r="K22" s="11">
        <v>1</v>
      </c>
      <c r="L22" s="28">
        <v>0</v>
      </c>
      <c r="M22" s="11">
        <v>1</v>
      </c>
      <c r="N22" s="11">
        <v>0</v>
      </c>
      <c r="O22" s="11">
        <v>0</v>
      </c>
      <c r="P22" s="11">
        <v>0</v>
      </c>
      <c r="Q22" s="11">
        <v>0</v>
      </c>
      <c r="R22" s="40">
        <v>0</v>
      </c>
      <c r="S22" s="12" t="s">
        <v>4</v>
      </c>
      <c r="T22" s="28">
        <v>1</v>
      </c>
      <c r="U22" s="11">
        <v>0</v>
      </c>
      <c r="V22" s="11">
        <v>1</v>
      </c>
      <c r="W22" s="28">
        <v>0</v>
      </c>
      <c r="X22" s="28">
        <v>1</v>
      </c>
      <c r="Y22" s="11">
        <v>1</v>
      </c>
      <c r="Z22" s="28">
        <v>1</v>
      </c>
      <c r="AA22" s="28">
        <v>1</v>
      </c>
      <c r="AB22" s="11">
        <v>1</v>
      </c>
      <c r="AC22" s="11">
        <v>0</v>
      </c>
      <c r="AD22" s="11">
        <v>0</v>
      </c>
      <c r="AE22" s="28">
        <v>1</v>
      </c>
      <c r="AF22" s="11">
        <v>1</v>
      </c>
      <c r="AG22" s="28">
        <v>1</v>
      </c>
      <c r="AH22" s="12" t="s">
        <v>4</v>
      </c>
      <c r="AI22" s="93">
        <v>1</v>
      </c>
      <c r="AJ22" s="94"/>
      <c r="AK22" s="76">
        <f>Plott_I!E24</f>
        <v>-0.01075268816202879</v>
      </c>
      <c r="AL22" s="3"/>
      <c r="AM22" s="3"/>
      <c r="AN22" s="3"/>
      <c r="AO22" s="3"/>
      <c r="AP22" s="3"/>
    </row>
    <row r="23" spans="4:42" ht="12.75">
      <c r="D23" s="47">
        <v>10229</v>
      </c>
      <c r="E23" s="28">
        <v>1</v>
      </c>
      <c r="F23" s="11">
        <v>1</v>
      </c>
      <c r="G23" s="11">
        <v>1</v>
      </c>
      <c r="H23" s="11">
        <v>0</v>
      </c>
      <c r="I23" s="11">
        <v>1</v>
      </c>
      <c r="J23" s="28">
        <v>1</v>
      </c>
      <c r="K23" s="11">
        <v>0</v>
      </c>
      <c r="L23" s="28">
        <v>1</v>
      </c>
      <c r="M23" s="11">
        <v>0</v>
      </c>
      <c r="N23" s="11">
        <v>1</v>
      </c>
      <c r="O23" s="11">
        <v>0</v>
      </c>
      <c r="P23" s="11">
        <v>0</v>
      </c>
      <c r="Q23" s="11">
        <v>0</v>
      </c>
      <c r="R23" s="40">
        <v>0</v>
      </c>
      <c r="S23" s="23" t="s">
        <v>4</v>
      </c>
      <c r="T23" s="28">
        <v>1</v>
      </c>
      <c r="U23" s="11">
        <v>1</v>
      </c>
      <c r="V23" s="11">
        <v>0</v>
      </c>
      <c r="W23" s="28">
        <v>1</v>
      </c>
      <c r="X23" s="28">
        <v>0</v>
      </c>
      <c r="Y23" s="11">
        <v>1</v>
      </c>
      <c r="Z23" s="28">
        <v>1</v>
      </c>
      <c r="AA23" s="28">
        <v>1</v>
      </c>
      <c r="AB23" s="11">
        <v>1</v>
      </c>
      <c r="AC23" s="11">
        <v>1</v>
      </c>
      <c r="AD23" s="11">
        <v>0</v>
      </c>
      <c r="AE23" s="28">
        <v>0</v>
      </c>
      <c r="AF23" s="11">
        <v>1</v>
      </c>
      <c r="AG23" s="28">
        <v>1</v>
      </c>
      <c r="AH23" s="23" t="s">
        <v>4</v>
      </c>
      <c r="AI23" s="93">
        <v>1</v>
      </c>
      <c r="AJ23" s="94"/>
      <c r="AK23" s="76">
        <f>Plott_I!E25</f>
        <v>-0.005278592463582754</v>
      </c>
      <c r="AL23" s="3"/>
      <c r="AM23" s="3"/>
      <c r="AN23" s="3"/>
      <c r="AO23" s="3"/>
      <c r="AP23" s="3"/>
    </row>
    <row r="24" spans="4:42" ht="13.5" thickBot="1">
      <c r="D24" s="41">
        <v>10230</v>
      </c>
      <c r="E24" s="42">
        <v>1</v>
      </c>
      <c r="F24" s="43">
        <v>1</v>
      </c>
      <c r="G24" s="43">
        <v>1</v>
      </c>
      <c r="H24" s="43">
        <v>1</v>
      </c>
      <c r="I24" s="43">
        <v>0</v>
      </c>
      <c r="J24" s="42">
        <v>1</v>
      </c>
      <c r="K24" s="43">
        <v>1</v>
      </c>
      <c r="L24" s="42">
        <v>0</v>
      </c>
      <c r="M24" s="43">
        <v>1</v>
      </c>
      <c r="N24" s="43">
        <v>0</v>
      </c>
      <c r="O24" s="43">
        <v>1</v>
      </c>
      <c r="P24" s="43">
        <v>0</v>
      </c>
      <c r="Q24" s="43">
        <v>0</v>
      </c>
      <c r="R24" s="44">
        <v>0</v>
      </c>
      <c r="S24" s="12" t="s">
        <v>4</v>
      </c>
      <c r="T24" s="29">
        <v>0</v>
      </c>
      <c r="U24" s="43">
        <v>1</v>
      </c>
      <c r="V24" s="43">
        <v>1</v>
      </c>
      <c r="W24" s="42">
        <v>0</v>
      </c>
      <c r="X24" s="42">
        <v>1</v>
      </c>
      <c r="Y24" s="43">
        <v>0</v>
      </c>
      <c r="Z24" s="42">
        <v>1</v>
      </c>
      <c r="AA24" s="42">
        <v>1</v>
      </c>
      <c r="AB24" s="43">
        <v>1</v>
      </c>
      <c r="AC24" s="43">
        <v>1</v>
      </c>
      <c r="AD24" s="43">
        <v>1</v>
      </c>
      <c r="AE24" s="42">
        <v>0</v>
      </c>
      <c r="AF24" s="43">
        <v>0</v>
      </c>
      <c r="AG24" s="42">
        <v>1</v>
      </c>
      <c r="AH24" s="54" t="s">
        <v>4</v>
      </c>
      <c r="AI24" s="124">
        <v>1</v>
      </c>
      <c r="AJ24" s="125"/>
      <c r="AK24" s="77">
        <f>Plott_I!E26</f>
        <v>0.0009775171056389809</v>
      </c>
      <c r="AL24" s="3"/>
      <c r="AM24" s="3"/>
      <c r="AN24" s="3"/>
      <c r="AO24" s="3"/>
      <c r="AP24" s="3"/>
    </row>
    <row r="25" spans="4:42" ht="12.75" thickBot="1">
      <c r="D25" s="10"/>
      <c r="E25" s="10" t="s">
        <v>4</v>
      </c>
      <c r="F25" s="10" t="s">
        <v>4</v>
      </c>
      <c r="G25" s="10" t="s">
        <v>4</v>
      </c>
      <c r="H25" s="10" t="s">
        <v>4</v>
      </c>
      <c r="I25" s="10" t="s">
        <v>4</v>
      </c>
      <c r="J25" s="10" t="s">
        <v>4</v>
      </c>
      <c r="K25" s="10" t="s">
        <v>4</v>
      </c>
      <c r="L25" s="10" t="s">
        <v>4</v>
      </c>
      <c r="M25" s="10" t="s">
        <v>4</v>
      </c>
      <c r="N25" s="10" t="s">
        <v>4</v>
      </c>
      <c r="O25" s="10" t="s">
        <v>4</v>
      </c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3"/>
      <c r="AI25" s="9"/>
      <c r="AJ25" s="9"/>
      <c r="AK25" s="9"/>
      <c r="AL25" s="3"/>
      <c r="AM25" s="3"/>
      <c r="AN25" s="3"/>
      <c r="AO25" s="3"/>
      <c r="AP25" s="3"/>
    </row>
    <row r="26" spans="4:44" ht="12.75" customHeight="1">
      <c r="D26" s="104" t="s">
        <v>34</v>
      </c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  <c r="AK26" s="9"/>
      <c r="AL26" s="3"/>
      <c r="AM26" s="3"/>
      <c r="AN26" s="3"/>
      <c r="AO26" s="3"/>
      <c r="AP26" s="114" t="s">
        <v>31</v>
      </c>
      <c r="AQ26" s="115"/>
      <c r="AR26" s="116"/>
    </row>
    <row r="27" spans="4:44" ht="12.75" customHeight="1">
      <c r="D27" s="107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9"/>
      <c r="AK27" s="3"/>
      <c r="AL27" s="3"/>
      <c r="AM27" s="3"/>
      <c r="AN27" s="3"/>
      <c r="AO27" s="3"/>
      <c r="AP27" s="117"/>
      <c r="AQ27" s="118"/>
      <c r="AR27" s="119"/>
    </row>
    <row r="28" spans="4:44" ht="14.25">
      <c r="D28" s="110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2"/>
      <c r="AK28" s="3"/>
      <c r="AL28" s="123" t="s">
        <v>3</v>
      </c>
      <c r="AM28" s="123"/>
      <c r="AN28" s="123"/>
      <c r="AO28" s="3"/>
      <c r="AP28" s="117"/>
      <c r="AQ28" s="118"/>
      <c r="AR28" s="119"/>
    </row>
    <row r="29" spans="4:44" ht="13.5" customHeight="1" thickBot="1">
      <c r="D29" s="3"/>
      <c r="E29" s="3" t="s">
        <v>4</v>
      </c>
      <c r="F29" s="5" t="s">
        <v>4</v>
      </c>
      <c r="G29" s="3" t="s">
        <v>4</v>
      </c>
      <c r="H29" s="3" t="s">
        <v>4</v>
      </c>
      <c r="I29" s="3" t="s">
        <v>4</v>
      </c>
      <c r="J29" s="3" t="s">
        <v>4</v>
      </c>
      <c r="K29" s="3" t="s">
        <v>4</v>
      </c>
      <c r="L29" s="3" t="s">
        <v>4</v>
      </c>
      <c r="M29" s="4" t="s">
        <v>4</v>
      </c>
      <c r="N29" s="4" t="s">
        <v>4</v>
      </c>
      <c r="O29" s="3" t="s">
        <v>4</v>
      </c>
      <c r="P29" s="4"/>
      <c r="Q29" s="4"/>
      <c r="R29" s="3"/>
      <c r="S29" s="3"/>
      <c r="T29" s="3"/>
      <c r="U29" s="5"/>
      <c r="V29" s="3"/>
      <c r="W29" s="3"/>
      <c r="X29" s="3"/>
      <c r="Y29" s="3"/>
      <c r="Z29" s="3"/>
      <c r="AA29" s="3"/>
      <c r="AB29" s="4"/>
      <c r="AC29" s="4"/>
      <c r="AD29" s="3"/>
      <c r="AE29" s="4"/>
      <c r="AF29" s="4"/>
      <c r="AG29" s="3"/>
      <c r="AH29" s="3"/>
      <c r="AI29" s="3"/>
      <c r="AJ29" s="3"/>
      <c r="AK29" s="3"/>
      <c r="AL29" s="3"/>
      <c r="AM29" s="3"/>
      <c r="AN29" s="3"/>
      <c r="AO29" s="3"/>
      <c r="AP29" s="120"/>
      <c r="AQ29" s="121"/>
      <c r="AR29" s="122"/>
    </row>
    <row r="30" spans="4:42" ht="12.75">
      <c r="D30" s="3"/>
      <c r="E30" s="3" t="s">
        <v>4</v>
      </c>
      <c r="F30" s="5" t="s">
        <v>4</v>
      </c>
      <c r="G30" s="3" t="s">
        <v>4</v>
      </c>
      <c r="H30" s="3" t="s">
        <v>4</v>
      </c>
      <c r="I30" s="3" t="s">
        <v>4</v>
      </c>
      <c r="J30" s="3" t="s">
        <v>4</v>
      </c>
      <c r="K30" s="3" t="s">
        <v>4</v>
      </c>
      <c r="L30" s="3" t="s">
        <v>4</v>
      </c>
      <c r="M30" s="4" t="s">
        <v>4</v>
      </c>
      <c r="N30" s="4" t="s">
        <v>4</v>
      </c>
      <c r="O30" s="3" t="s">
        <v>4</v>
      </c>
      <c r="P30" s="4"/>
      <c r="Q30" s="4"/>
      <c r="R30" s="3"/>
      <c r="S30" s="3"/>
      <c r="T30" s="3"/>
      <c r="U30" s="5"/>
      <c r="V30" s="3"/>
      <c r="W30" s="3"/>
      <c r="X30" s="3"/>
      <c r="Y30" s="3"/>
      <c r="Z30" s="3"/>
      <c r="AA30" s="3"/>
      <c r="AB30" s="4"/>
      <c r="AC30" s="4"/>
      <c r="AD30" s="3"/>
      <c r="AE30" s="4"/>
      <c r="AF30" s="4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4:42" ht="12.75">
      <c r="D31" s="3"/>
      <c r="E31" s="3" t="s">
        <v>4</v>
      </c>
      <c r="F31" s="5" t="s">
        <v>4</v>
      </c>
      <c r="G31" s="3" t="s">
        <v>4</v>
      </c>
      <c r="H31" s="3" t="s">
        <v>4</v>
      </c>
      <c r="I31" s="3" t="s">
        <v>4</v>
      </c>
      <c r="J31" s="3" t="s">
        <v>4</v>
      </c>
      <c r="K31" s="3" t="s">
        <v>4</v>
      </c>
      <c r="L31" s="3" t="s">
        <v>4</v>
      </c>
      <c r="M31" s="4" t="s">
        <v>4</v>
      </c>
      <c r="N31" s="4" t="s">
        <v>4</v>
      </c>
      <c r="O31" s="3" t="s">
        <v>4</v>
      </c>
      <c r="P31" s="4"/>
      <c r="Q31" s="4"/>
      <c r="R31" s="3"/>
      <c r="S31" s="3"/>
      <c r="T31" s="3"/>
      <c r="U31" s="5"/>
      <c r="V31" s="3"/>
      <c r="W31" s="3"/>
      <c r="X31" s="3"/>
      <c r="Y31" s="3"/>
      <c r="Z31" s="3"/>
      <c r="AA31" s="3"/>
      <c r="AB31" s="4"/>
      <c r="AC31" s="4"/>
      <c r="AD31" s="3"/>
      <c r="AE31" s="4"/>
      <c r="AF31" s="4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4:42" ht="12.75">
      <c r="D32" s="3"/>
      <c r="E32" s="3" t="s">
        <v>4</v>
      </c>
      <c r="F32" s="5" t="s">
        <v>4</v>
      </c>
      <c r="G32" s="3" t="s">
        <v>4</v>
      </c>
      <c r="H32" s="3" t="s">
        <v>4</v>
      </c>
      <c r="I32" s="3" t="s">
        <v>4</v>
      </c>
      <c r="J32" s="3" t="s">
        <v>4</v>
      </c>
      <c r="K32" s="3" t="s">
        <v>4</v>
      </c>
      <c r="L32" s="3" t="s">
        <v>4</v>
      </c>
      <c r="M32" s="4" t="s">
        <v>4</v>
      </c>
      <c r="N32" s="4" t="s">
        <v>4</v>
      </c>
      <c r="O32" s="3" t="s">
        <v>4</v>
      </c>
      <c r="P32" s="4"/>
      <c r="Q32" s="4"/>
      <c r="R32" s="3"/>
      <c r="S32" s="3"/>
      <c r="T32" s="3"/>
      <c r="U32" s="5"/>
      <c r="V32" s="3"/>
      <c r="W32" s="3"/>
      <c r="X32" s="3"/>
      <c r="Y32" s="3"/>
      <c r="Z32" s="3"/>
      <c r="AA32" s="3"/>
      <c r="AB32" s="4"/>
      <c r="AC32" s="4"/>
      <c r="AD32" s="3"/>
      <c r="AE32" s="4"/>
      <c r="AF32" s="4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4:42" ht="12.75">
      <c r="D33" s="3"/>
      <c r="E33" s="3" t="s">
        <v>4</v>
      </c>
      <c r="F33" s="3" t="s">
        <v>4</v>
      </c>
      <c r="G33" s="3" t="s">
        <v>4</v>
      </c>
      <c r="H33" s="3" t="s">
        <v>4</v>
      </c>
      <c r="I33" s="3" t="s">
        <v>4</v>
      </c>
      <c r="J33" s="3" t="s">
        <v>4</v>
      </c>
      <c r="K33" s="3" t="s">
        <v>4</v>
      </c>
      <c r="L33" s="3" t="s">
        <v>4</v>
      </c>
      <c r="M33" s="3" t="s">
        <v>4</v>
      </c>
      <c r="N33" s="3" t="s">
        <v>4</v>
      </c>
      <c r="O33" s="3" t="s">
        <v>4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4:42" ht="12.75">
      <c r="D34" s="3"/>
      <c r="E34" s="3" t="s">
        <v>4</v>
      </c>
      <c r="F34" s="3" t="s">
        <v>4</v>
      </c>
      <c r="G34" s="3" t="s">
        <v>4</v>
      </c>
      <c r="H34" s="3" t="s">
        <v>4</v>
      </c>
      <c r="I34" s="3" t="s">
        <v>4</v>
      </c>
      <c r="J34" s="3" t="s">
        <v>4</v>
      </c>
      <c r="K34" s="3" t="s">
        <v>4</v>
      </c>
      <c r="L34" s="3" t="s">
        <v>4</v>
      </c>
      <c r="M34" s="3" t="s">
        <v>4</v>
      </c>
      <c r="N34" s="3" t="s">
        <v>4</v>
      </c>
      <c r="O34" s="3" t="s">
        <v>4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4:42" ht="12.75">
      <c r="D35" s="3"/>
      <c r="E35" s="3" t="s">
        <v>4</v>
      </c>
      <c r="F35" s="3" t="s">
        <v>4</v>
      </c>
      <c r="G35" s="3" t="s">
        <v>4</v>
      </c>
      <c r="H35" s="3" t="s">
        <v>4</v>
      </c>
      <c r="I35" s="3" t="s">
        <v>4</v>
      </c>
      <c r="J35" s="3" t="s">
        <v>4</v>
      </c>
      <c r="K35" s="3" t="s">
        <v>4</v>
      </c>
      <c r="L35" s="3" t="s">
        <v>4</v>
      </c>
      <c r="M35" s="3" t="s">
        <v>4</v>
      </c>
      <c r="N35" s="3" t="s">
        <v>4</v>
      </c>
      <c r="O35" s="3" t="s">
        <v>4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4:42" ht="12.75">
      <c r="D36" s="3"/>
      <c r="E36" s="3" t="s">
        <v>4</v>
      </c>
      <c r="F36" s="3" t="s">
        <v>4</v>
      </c>
      <c r="G36" s="3" t="s">
        <v>4</v>
      </c>
      <c r="H36" s="3" t="s">
        <v>4</v>
      </c>
      <c r="I36" s="3" t="s">
        <v>4</v>
      </c>
      <c r="J36" s="3" t="s">
        <v>4</v>
      </c>
      <c r="K36" s="3" t="s">
        <v>4</v>
      </c>
      <c r="L36" s="3" t="s">
        <v>4</v>
      </c>
      <c r="M36" s="3" t="s">
        <v>4</v>
      </c>
      <c r="N36" s="3" t="s">
        <v>4</v>
      </c>
      <c r="O36" s="3" t="s">
        <v>4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4:42" ht="12.75">
      <c r="D37" s="8"/>
      <c r="E37" s="8" t="s">
        <v>4</v>
      </c>
      <c r="F37" s="8" t="s">
        <v>4</v>
      </c>
      <c r="G37" s="8" t="s">
        <v>4</v>
      </c>
      <c r="H37" s="8" t="s">
        <v>4</v>
      </c>
      <c r="I37" s="8" t="s">
        <v>4</v>
      </c>
      <c r="J37" s="8" t="s">
        <v>4</v>
      </c>
      <c r="K37" s="8" t="s">
        <v>4</v>
      </c>
      <c r="L37" s="8" t="s">
        <v>4</v>
      </c>
      <c r="M37" s="8" t="s">
        <v>4</v>
      </c>
      <c r="N37" s="8" t="s">
        <v>4</v>
      </c>
      <c r="O37" s="8" t="s">
        <v>4</v>
      </c>
      <c r="P37" s="8"/>
      <c r="Q37" s="8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4:42" ht="12.75">
      <c r="D38" s="3"/>
      <c r="E38" s="3" t="s">
        <v>4</v>
      </c>
      <c r="F38" s="3" t="s">
        <v>4</v>
      </c>
      <c r="G38" s="3" t="s">
        <v>4</v>
      </c>
      <c r="H38" s="3" t="s">
        <v>4</v>
      </c>
      <c r="I38" s="3" t="s">
        <v>4</v>
      </c>
      <c r="J38" s="3" t="s">
        <v>4</v>
      </c>
      <c r="K38" s="3" t="s">
        <v>4</v>
      </c>
      <c r="L38" s="3" t="s">
        <v>4</v>
      </c>
      <c r="M38" s="3" t="s">
        <v>4</v>
      </c>
      <c r="N38" s="3" t="s">
        <v>4</v>
      </c>
      <c r="O38" s="3" t="s">
        <v>4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4:42" ht="12.75">
      <c r="D39" s="3"/>
      <c r="E39" s="3" t="s">
        <v>4</v>
      </c>
      <c r="F39" s="3" t="s">
        <v>4</v>
      </c>
      <c r="G39" s="3" t="s">
        <v>4</v>
      </c>
      <c r="H39" s="3" t="s">
        <v>4</v>
      </c>
      <c r="I39" s="3" t="s">
        <v>4</v>
      </c>
      <c r="J39" s="3" t="s">
        <v>4</v>
      </c>
      <c r="K39" s="3" t="s">
        <v>4</v>
      </c>
      <c r="L39" s="3" t="s">
        <v>4</v>
      </c>
      <c r="M39" s="3" t="s">
        <v>4</v>
      </c>
      <c r="N39" s="3" t="s">
        <v>4</v>
      </c>
      <c r="O39" s="3" t="s">
        <v>4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4:42" ht="12.75">
      <c r="D40" s="3"/>
      <c r="E40" s="3" t="s">
        <v>4</v>
      </c>
      <c r="F40" s="3" t="s">
        <v>4</v>
      </c>
      <c r="G40" s="3" t="s">
        <v>4</v>
      </c>
      <c r="H40" s="3" t="s">
        <v>4</v>
      </c>
      <c r="I40" s="3" t="s">
        <v>4</v>
      </c>
      <c r="J40" s="3" t="s">
        <v>4</v>
      </c>
      <c r="K40" s="3" t="s">
        <v>4</v>
      </c>
      <c r="L40" s="3" t="s">
        <v>4</v>
      </c>
      <c r="M40" s="3" t="s">
        <v>4</v>
      </c>
      <c r="N40" s="3" t="s">
        <v>4</v>
      </c>
      <c r="O40" s="3" t="s">
        <v>4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4:42" ht="12.75">
      <c r="D41" s="3"/>
      <c r="E41" s="3" t="s">
        <v>4</v>
      </c>
      <c r="F41" s="3" t="s">
        <v>4</v>
      </c>
      <c r="G41" s="3" t="s">
        <v>4</v>
      </c>
      <c r="H41" s="3" t="s">
        <v>4</v>
      </c>
      <c r="I41" s="3" t="s">
        <v>4</v>
      </c>
      <c r="J41" s="3" t="s">
        <v>4</v>
      </c>
      <c r="K41" s="3" t="s">
        <v>4</v>
      </c>
      <c r="L41" s="3" t="s">
        <v>4</v>
      </c>
      <c r="M41" s="3" t="s">
        <v>4</v>
      </c>
      <c r="N41" s="3" t="s">
        <v>4</v>
      </c>
      <c r="O41" s="3" t="s">
        <v>4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4:42" ht="12.75">
      <c r="D42" s="3"/>
      <c r="E42" s="3" t="s">
        <v>4</v>
      </c>
      <c r="F42" s="3" t="s">
        <v>4</v>
      </c>
      <c r="G42" s="3" t="s">
        <v>4</v>
      </c>
      <c r="H42" s="3" t="s">
        <v>4</v>
      </c>
      <c r="I42" s="3" t="s">
        <v>4</v>
      </c>
      <c r="J42" s="3" t="s">
        <v>4</v>
      </c>
      <c r="K42" s="3" t="s">
        <v>4</v>
      </c>
      <c r="L42" s="3" t="s">
        <v>4</v>
      </c>
      <c r="M42" s="3" t="s">
        <v>4</v>
      </c>
      <c r="N42" s="3" t="s">
        <v>4</v>
      </c>
      <c r="O42" s="3" t="s">
        <v>4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4:42" ht="12.75">
      <c r="D43" s="3"/>
      <c r="E43" s="3" t="s">
        <v>4</v>
      </c>
      <c r="F43" s="3" t="s">
        <v>4</v>
      </c>
      <c r="G43" s="3" t="s">
        <v>4</v>
      </c>
      <c r="H43" s="3" t="s">
        <v>4</v>
      </c>
      <c r="I43" s="3" t="s">
        <v>4</v>
      </c>
      <c r="J43" s="3" t="s">
        <v>4</v>
      </c>
      <c r="K43" s="3" t="s">
        <v>4</v>
      </c>
      <c r="L43" s="3" t="s">
        <v>4</v>
      </c>
      <c r="M43" s="3" t="s">
        <v>4</v>
      </c>
      <c r="N43" s="3" t="s">
        <v>4</v>
      </c>
      <c r="O43" s="3" t="s">
        <v>4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4:42" ht="12.75">
      <c r="D44" s="3"/>
      <c r="E44" s="3" t="s">
        <v>4</v>
      </c>
      <c r="F44" s="3" t="s">
        <v>4</v>
      </c>
      <c r="G44" s="3" t="s">
        <v>4</v>
      </c>
      <c r="H44" s="3" t="s">
        <v>4</v>
      </c>
      <c r="I44" s="3" t="s">
        <v>4</v>
      </c>
      <c r="J44" s="3" t="s">
        <v>4</v>
      </c>
      <c r="K44" s="3" t="s">
        <v>4</v>
      </c>
      <c r="L44" s="3" t="s">
        <v>4</v>
      </c>
      <c r="M44" s="3" t="s">
        <v>4</v>
      </c>
      <c r="N44" s="3" t="s">
        <v>4</v>
      </c>
      <c r="O44" s="3" t="s">
        <v>4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4:42" ht="12.75">
      <c r="D45" s="3"/>
      <c r="E45" s="3" t="s">
        <v>4</v>
      </c>
      <c r="F45" s="3" t="s">
        <v>4</v>
      </c>
      <c r="G45" s="3" t="s">
        <v>4</v>
      </c>
      <c r="H45" s="3" t="s">
        <v>4</v>
      </c>
      <c r="I45" s="3" t="s">
        <v>4</v>
      </c>
      <c r="J45" s="3" t="s">
        <v>4</v>
      </c>
      <c r="K45" s="3" t="s">
        <v>4</v>
      </c>
      <c r="L45" s="3" t="s">
        <v>4</v>
      </c>
      <c r="M45" s="3" t="s">
        <v>4</v>
      </c>
      <c r="N45" s="3" t="s">
        <v>4</v>
      </c>
      <c r="O45" s="3" t="s">
        <v>4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4:42" ht="12.75">
      <c r="D46" s="3"/>
      <c r="E46" s="3" t="s">
        <v>4</v>
      </c>
      <c r="F46" s="3" t="s">
        <v>4</v>
      </c>
      <c r="G46" s="3" t="s">
        <v>4</v>
      </c>
      <c r="H46" s="3" t="s">
        <v>4</v>
      </c>
      <c r="I46" s="3" t="s">
        <v>4</v>
      </c>
      <c r="J46" s="3" t="s">
        <v>4</v>
      </c>
      <c r="K46" s="3" t="s">
        <v>4</v>
      </c>
      <c r="L46" s="3" t="s">
        <v>4</v>
      </c>
      <c r="M46" s="3" t="s">
        <v>4</v>
      </c>
      <c r="N46" s="3" t="s">
        <v>4</v>
      </c>
      <c r="O46" s="3" t="s">
        <v>4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4:42" ht="12.75">
      <c r="D47" s="3"/>
      <c r="E47" s="3" t="s">
        <v>4</v>
      </c>
      <c r="F47" s="3" t="s">
        <v>4</v>
      </c>
      <c r="G47" s="3" t="s">
        <v>4</v>
      </c>
      <c r="H47" s="3" t="s">
        <v>4</v>
      </c>
      <c r="I47" s="3" t="s">
        <v>4</v>
      </c>
      <c r="J47" s="3" t="s">
        <v>4</v>
      </c>
      <c r="K47" s="3" t="s">
        <v>4</v>
      </c>
      <c r="L47" s="3" t="s">
        <v>4</v>
      </c>
      <c r="M47" s="3" t="s">
        <v>4</v>
      </c>
      <c r="N47" s="3" t="s">
        <v>4</v>
      </c>
      <c r="O47" s="3" t="s">
        <v>4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4:42" ht="12.75">
      <c r="D48" s="3"/>
      <c r="E48" s="3" t="s">
        <v>4</v>
      </c>
      <c r="F48" s="3" t="s">
        <v>4</v>
      </c>
      <c r="G48" s="3" t="s">
        <v>4</v>
      </c>
      <c r="H48" s="3" t="s">
        <v>4</v>
      </c>
      <c r="I48" s="3" t="s">
        <v>4</v>
      </c>
      <c r="J48" s="3" t="s">
        <v>4</v>
      </c>
      <c r="K48" s="3" t="s">
        <v>4</v>
      </c>
      <c r="L48" s="3" t="s">
        <v>4</v>
      </c>
      <c r="M48" s="3" t="s">
        <v>4</v>
      </c>
      <c r="N48" s="3" t="s">
        <v>4</v>
      </c>
      <c r="O48" s="3" t="s">
        <v>4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4:42" ht="12.75">
      <c r="D49" s="3"/>
      <c r="E49" s="3" t="s">
        <v>4</v>
      </c>
      <c r="F49" s="3" t="s">
        <v>4</v>
      </c>
      <c r="G49" s="3" t="s">
        <v>4</v>
      </c>
      <c r="H49" s="3" t="s">
        <v>4</v>
      </c>
      <c r="I49" s="3" t="s">
        <v>4</v>
      </c>
      <c r="J49" s="3" t="s">
        <v>4</v>
      </c>
      <c r="K49" s="3" t="s">
        <v>4</v>
      </c>
      <c r="L49" s="3" t="s">
        <v>4</v>
      </c>
      <c r="M49" s="3" t="s">
        <v>4</v>
      </c>
      <c r="N49" s="3" t="s">
        <v>4</v>
      </c>
      <c r="O49" s="3" t="s">
        <v>4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4:42" ht="12.75">
      <c r="D50" s="3"/>
      <c r="E50" s="3" t="s">
        <v>4</v>
      </c>
      <c r="F50" s="3" t="s">
        <v>4</v>
      </c>
      <c r="G50" s="3" t="s">
        <v>4</v>
      </c>
      <c r="H50" s="3" t="s">
        <v>4</v>
      </c>
      <c r="I50" s="3" t="s">
        <v>4</v>
      </c>
      <c r="J50" s="3" t="s">
        <v>4</v>
      </c>
      <c r="K50" s="3" t="s">
        <v>4</v>
      </c>
      <c r="L50" s="3" t="s">
        <v>4</v>
      </c>
      <c r="M50" s="3" t="s">
        <v>4</v>
      </c>
      <c r="N50" s="3" t="s">
        <v>4</v>
      </c>
      <c r="O50" s="3" t="s">
        <v>4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4:42" ht="12.75">
      <c r="D51" s="3"/>
      <c r="E51" s="3" t="s">
        <v>4</v>
      </c>
      <c r="F51" s="3" t="s">
        <v>4</v>
      </c>
      <c r="G51" s="3" t="s">
        <v>4</v>
      </c>
      <c r="H51" s="3" t="s">
        <v>4</v>
      </c>
      <c r="I51" s="3" t="s">
        <v>4</v>
      </c>
      <c r="J51" s="3" t="s">
        <v>4</v>
      </c>
      <c r="K51" s="3" t="s">
        <v>4</v>
      </c>
      <c r="L51" s="3" t="s">
        <v>4</v>
      </c>
      <c r="M51" s="3" t="s">
        <v>4</v>
      </c>
      <c r="N51" s="3" t="s">
        <v>4</v>
      </c>
      <c r="O51" s="3" t="s">
        <v>4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4:42" ht="12.75">
      <c r="D52" s="3"/>
      <c r="E52" s="3" t="s">
        <v>4</v>
      </c>
      <c r="F52" s="3" t="s">
        <v>4</v>
      </c>
      <c r="G52" s="3" t="s">
        <v>4</v>
      </c>
      <c r="H52" s="3" t="s">
        <v>4</v>
      </c>
      <c r="I52" s="3" t="s">
        <v>4</v>
      </c>
      <c r="J52" s="3" t="s">
        <v>4</v>
      </c>
      <c r="K52" s="3" t="s">
        <v>4</v>
      </c>
      <c r="L52" s="3" t="s">
        <v>4</v>
      </c>
      <c r="M52" s="3" t="s">
        <v>4</v>
      </c>
      <c r="N52" s="3" t="s">
        <v>4</v>
      </c>
      <c r="O52" s="3" t="s">
        <v>4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4:42" ht="12.75">
      <c r="D53" s="3"/>
      <c r="E53" s="3" t="s">
        <v>4</v>
      </c>
      <c r="F53" s="3" t="s">
        <v>4</v>
      </c>
      <c r="G53" s="3" t="s">
        <v>4</v>
      </c>
      <c r="H53" s="3" t="s">
        <v>4</v>
      </c>
      <c r="I53" s="3" t="s">
        <v>4</v>
      </c>
      <c r="J53" s="3" t="s">
        <v>4</v>
      </c>
      <c r="K53" s="3" t="s">
        <v>4</v>
      </c>
      <c r="L53" s="3" t="s">
        <v>4</v>
      </c>
      <c r="M53" s="3" t="s">
        <v>4</v>
      </c>
      <c r="N53" s="3" t="s">
        <v>4</v>
      </c>
      <c r="O53" s="3" t="s">
        <v>4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4:42" ht="12.75">
      <c r="D54" s="3"/>
      <c r="E54" s="3" t="s">
        <v>4</v>
      </c>
      <c r="F54" s="3" t="s">
        <v>4</v>
      </c>
      <c r="G54" s="3" t="s">
        <v>4</v>
      </c>
      <c r="H54" s="3" t="s">
        <v>4</v>
      </c>
      <c r="I54" s="3" t="s">
        <v>4</v>
      </c>
      <c r="J54" s="3" t="s">
        <v>4</v>
      </c>
      <c r="K54" s="3" t="s">
        <v>4</v>
      </c>
      <c r="L54" s="3" t="s">
        <v>4</v>
      </c>
      <c r="M54" s="3" t="s">
        <v>4</v>
      </c>
      <c r="N54" s="3" t="s">
        <v>4</v>
      </c>
      <c r="O54" s="3" t="s">
        <v>4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4:42" ht="12.75">
      <c r="D55" s="3"/>
      <c r="E55" s="3" t="s">
        <v>4</v>
      </c>
      <c r="F55" s="3" t="s">
        <v>4</v>
      </c>
      <c r="G55" s="3" t="s">
        <v>4</v>
      </c>
      <c r="H55" s="3" t="s">
        <v>4</v>
      </c>
      <c r="I55" s="3" t="s">
        <v>4</v>
      </c>
      <c r="J55" s="3" t="s">
        <v>4</v>
      </c>
      <c r="K55" s="3" t="s">
        <v>4</v>
      </c>
      <c r="L55" s="3" t="s">
        <v>4</v>
      </c>
      <c r="M55" s="3" t="s">
        <v>4</v>
      </c>
      <c r="N55" s="3" t="s">
        <v>4</v>
      </c>
      <c r="O55" s="3" t="s">
        <v>4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5:15" ht="12.75">
      <c r="E56" t="s">
        <v>4</v>
      </c>
      <c r="F56" t="s">
        <v>4</v>
      </c>
      <c r="G56" t="s">
        <v>4</v>
      </c>
      <c r="H56" t="s">
        <v>4</v>
      </c>
      <c r="I56" t="s">
        <v>4</v>
      </c>
      <c r="J56" t="s">
        <v>4</v>
      </c>
      <c r="K56" t="s">
        <v>4</v>
      </c>
      <c r="L56" t="s">
        <v>4</v>
      </c>
      <c r="M56" t="s">
        <v>4</v>
      </c>
      <c r="N56" t="s">
        <v>4</v>
      </c>
      <c r="O56" t="s">
        <v>4</v>
      </c>
    </row>
    <row r="57" spans="5:15" ht="12.75">
      <c r="E57" t="s">
        <v>4</v>
      </c>
      <c r="F57" t="s">
        <v>4</v>
      </c>
      <c r="G57" t="s">
        <v>4</v>
      </c>
      <c r="H57" t="s">
        <v>4</v>
      </c>
      <c r="I57" t="s">
        <v>4</v>
      </c>
      <c r="J57" t="s">
        <v>4</v>
      </c>
      <c r="K57" t="s">
        <v>4</v>
      </c>
      <c r="L57" t="s">
        <v>4</v>
      </c>
      <c r="M57" t="s">
        <v>4</v>
      </c>
      <c r="N57" t="s">
        <v>4</v>
      </c>
      <c r="O57" t="s">
        <v>4</v>
      </c>
    </row>
    <row r="58" spans="5:15" ht="12.75">
      <c r="E58" t="s">
        <v>4</v>
      </c>
      <c r="F58" t="s">
        <v>4</v>
      </c>
      <c r="G58" t="s">
        <v>4</v>
      </c>
      <c r="H58" t="s">
        <v>4</v>
      </c>
      <c r="I58" t="s">
        <v>4</v>
      </c>
      <c r="J58" t="s">
        <v>4</v>
      </c>
      <c r="K58" t="s">
        <v>4</v>
      </c>
      <c r="L58" t="s">
        <v>4</v>
      </c>
      <c r="M58" t="s">
        <v>4</v>
      </c>
      <c r="N58" t="s">
        <v>4</v>
      </c>
      <c r="O58" t="s">
        <v>4</v>
      </c>
    </row>
    <row r="59" spans="5:15" ht="12.75">
      <c r="E59" t="s">
        <v>4</v>
      </c>
      <c r="F59" t="s">
        <v>4</v>
      </c>
      <c r="G59" t="s">
        <v>4</v>
      </c>
      <c r="H59" t="s">
        <v>4</v>
      </c>
      <c r="I59" t="s">
        <v>4</v>
      </c>
      <c r="J59" t="s">
        <v>4</v>
      </c>
      <c r="K59" t="s">
        <v>4</v>
      </c>
      <c r="L59" t="s">
        <v>4</v>
      </c>
      <c r="M59" t="s">
        <v>4</v>
      </c>
      <c r="N59" t="s">
        <v>4</v>
      </c>
      <c r="O59" t="s">
        <v>4</v>
      </c>
    </row>
    <row r="60" spans="5:15" ht="12.75">
      <c r="E60" t="s">
        <v>4</v>
      </c>
      <c r="F60" t="s">
        <v>4</v>
      </c>
      <c r="G60" t="s">
        <v>4</v>
      </c>
      <c r="H60" t="s">
        <v>4</v>
      </c>
      <c r="I60" t="s">
        <v>4</v>
      </c>
      <c r="J60" t="s">
        <v>4</v>
      </c>
      <c r="K60" t="s">
        <v>4</v>
      </c>
      <c r="L60" t="s">
        <v>4</v>
      </c>
      <c r="M60" t="s">
        <v>4</v>
      </c>
      <c r="N60" t="s">
        <v>4</v>
      </c>
      <c r="O60" t="s">
        <v>4</v>
      </c>
    </row>
    <row r="61" spans="5:15" ht="12.75">
      <c r="E61" t="s">
        <v>4</v>
      </c>
      <c r="F61" t="s">
        <v>4</v>
      </c>
      <c r="G61" t="s">
        <v>4</v>
      </c>
      <c r="H61" t="s">
        <v>4</v>
      </c>
      <c r="I61" t="s">
        <v>4</v>
      </c>
      <c r="J61" t="s">
        <v>4</v>
      </c>
      <c r="K61" t="s">
        <v>4</v>
      </c>
      <c r="L61" t="s">
        <v>4</v>
      </c>
      <c r="M61" t="s">
        <v>4</v>
      </c>
      <c r="N61" t="s">
        <v>4</v>
      </c>
      <c r="O61" t="s">
        <v>4</v>
      </c>
    </row>
    <row r="62" spans="5:15" ht="12.75">
      <c r="E62" t="s">
        <v>4</v>
      </c>
      <c r="F62" t="s">
        <v>4</v>
      </c>
      <c r="G62" t="s">
        <v>4</v>
      </c>
      <c r="H62" t="s">
        <v>4</v>
      </c>
      <c r="I62" t="s">
        <v>4</v>
      </c>
      <c r="J62" t="s">
        <v>4</v>
      </c>
      <c r="K62" t="s">
        <v>4</v>
      </c>
      <c r="L62" t="s">
        <v>4</v>
      </c>
      <c r="M62" t="s">
        <v>4</v>
      </c>
      <c r="N62" t="s">
        <v>4</v>
      </c>
      <c r="O62" t="s">
        <v>4</v>
      </c>
    </row>
    <row r="63" spans="5:15" ht="12.75">
      <c r="E63" t="s">
        <v>4</v>
      </c>
      <c r="F63" t="s">
        <v>4</v>
      </c>
      <c r="G63" t="s">
        <v>4</v>
      </c>
      <c r="H63" t="s">
        <v>4</v>
      </c>
      <c r="I63" t="s">
        <v>4</v>
      </c>
      <c r="J63" t="s">
        <v>4</v>
      </c>
      <c r="K63" t="s">
        <v>4</v>
      </c>
      <c r="L63" t="s">
        <v>4</v>
      </c>
      <c r="M63" t="s">
        <v>4</v>
      </c>
      <c r="N63" t="s">
        <v>4</v>
      </c>
      <c r="O63" t="s">
        <v>4</v>
      </c>
    </row>
    <row r="64" spans="5:15" ht="12.75">
      <c r="E64" t="s">
        <v>4</v>
      </c>
      <c r="F64" t="s">
        <v>4</v>
      </c>
      <c r="G64" t="s">
        <v>4</v>
      </c>
      <c r="H64" t="s">
        <v>4</v>
      </c>
      <c r="I64" t="s">
        <v>4</v>
      </c>
      <c r="J64" t="s">
        <v>4</v>
      </c>
      <c r="K64" t="s">
        <v>4</v>
      </c>
      <c r="L64" t="s">
        <v>4</v>
      </c>
      <c r="M64" t="s">
        <v>4</v>
      </c>
      <c r="N64" t="s">
        <v>4</v>
      </c>
      <c r="O64" t="s">
        <v>4</v>
      </c>
    </row>
    <row r="65" spans="5:15" ht="12.75">
      <c r="E65" t="s">
        <v>4</v>
      </c>
      <c r="F65" t="s">
        <v>4</v>
      </c>
      <c r="G65" t="s">
        <v>4</v>
      </c>
      <c r="H65" t="s">
        <v>4</v>
      </c>
      <c r="I65" t="s">
        <v>4</v>
      </c>
      <c r="J65" t="s">
        <v>4</v>
      </c>
      <c r="K65" t="s">
        <v>4</v>
      </c>
      <c r="L65" t="s">
        <v>4</v>
      </c>
      <c r="M65" t="s">
        <v>4</v>
      </c>
      <c r="N65" t="s">
        <v>4</v>
      </c>
      <c r="O65" t="s">
        <v>4</v>
      </c>
    </row>
    <row r="66" spans="5:15" ht="12.75">
      <c r="E66" t="s">
        <v>4</v>
      </c>
      <c r="F66" t="s">
        <v>4</v>
      </c>
      <c r="G66" t="s">
        <v>4</v>
      </c>
      <c r="H66" t="s">
        <v>4</v>
      </c>
      <c r="I66" t="s">
        <v>4</v>
      </c>
      <c r="J66" t="s">
        <v>4</v>
      </c>
      <c r="K66" t="s">
        <v>4</v>
      </c>
      <c r="L66" t="s">
        <v>4</v>
      </c>
      <c r="M66" t="s">
        <v>4</v>
      </c>
      <c r="N66" t="s">
        <v>4</v>
      </c>
      <c r="O66" t="s">
        <v>4</v>
      </c>
    </row>
    <row r="67" spans="5:15" ht="12.75">
      <c r="E67" t="s">
        <v>4</v>
      </c>
      <c r="F67" t="s">
        <v>4</v>
      </c>
      <c r="G67" t="s">
        <v>4</v>
      </c>
      <c r="H67" t="s">
        <v>4</v>
      </c>
      <c r="I67" t="s">
        <v>4</v>
      </c>
      <c r="J67" t="s">
        <v>4</v>
      </c>
      <c r="K67" t="s">
        <v>4</v>
      </c>
      <c r="L67" t="s">
        <v>4</v>
      </c>
      <c r="M67" t="s">
        <v>4</v>
      </c>
      <c r="N67" t="s">
        <v>4</v>
      </c>
      <c r="O67" t="s">
        <v>4</v>
      </c>
    </row>
    <row r="68" spans="5:15" ht="12.75">
      <c r="E68" t="s">
        <v>4</v>
      </c>
      <c r="F68" t="s">
        <v>4</v>
      </c>
      <c r="G68" t="s">
        <v>4</v>
      </c>
      <c r="H68" t="s">
        <v>4</v>
      </c>
      <c r="I68" t="s">
        <v>4</v>
      </c>
      <c r="J68" t="s">
        <v>4</v>
      </c>
      <c r="K68" t="s">
        <v>4</v>
      </c>
      <c r="L68" t="s">
        <v>4</v>
      </c>
      <c r="M68" t="s">
        <v>4</v>
      </c>
      <c r="N68" t="s">
        <v>4</v>
      </c>
      <c r="O68" t="s">
        <v>4</v>
      </c>
    </row>
    <row r="69" spans="5:15" ht="12.75">
      <c r="E69" t="s">
        <v>4</v>
      </c>
      <c r="F69" t="s">
        <v>4</v>
      </c>
      <c r="G69" t="s">
        <v>4</v>
      </c>
      <c r="H69" t="s">
        <v>4</v>
      </c>
      <c r="I69" t="s">
        <v>4</v>
      </c>
      <c r="J69" t="s">
        <v>4</v>
      </c>
      <c r="K69" t="s">
        <v>4</v>
      </c>
      <c r="L69" t="s">
        <v>4</v>
      </c>
      <c r="M69" t="s">
        <v>4</v>
      </c>
      <c r="N69" t="s">
        <v>4</v>
      </c>
      <c r="O69" t="s">
        <v>4</v>
      </c>
    </row>
    <row r="70" spans="5:15" ht="12.75">
      <c r="E70" t="s">
        <v>4</v>
      </c>
      <c r="F70" t="s">
        <v>4</v>
      </c>
      <c r="G70" t="s">
        <v>4</v>
      </c>
      <c r="H70" t="s">
        <v>4</v>
      </c>
      <c r="I70" t="s">
        <v>4</v>
      </c>
      <c r="J70" t="s">
        <v>4</v>
      </c>
      <c r="K70" t="s">
        <v>4</v>
      </c>
      <c r="L70" t="s">
        <v>4</v>
      </c>
      <c r="M70" t="s">
        <v>4</v>
      </c>
      <c r="N70" t="s">
        <v>4</v>
      </c>
      <c r="O70" t="s">
        <v>4</v>
      </c>
    </row>
    <row r="71" spans="5:15" ht="12.75">
      <c r="E71" t="s">
        <v>4</v>
      </c>
      <c r="F71" t="s">
        <v>4</v>
      </c>
      <c r="G71" t="s">
        <v>4</v>
      </c>
      <c r="H71" t="s">
        <v>4</v>
      </c>
      <c r="I71" t="s">
        <v>4</v>
      </c>
      <c r="J71" t="s">
        <v>4</v>
      </c>
      <c r="K71" t="s">
        <v>4</v>
      </c>
      <c r="L71" t="s">
        <v>4</v>
      </c>
      <c r="M71" t="s">
        <v>4</v>
      </c>
      <c r="N71" t="s">
        <v>4</v>
      </c>
      <c r="O71" t="s">
        <v>4</v>
      </c>
    </row>
    <row r="72" spans="5:15" ht="12.75">
      <c r="E72" t="s">
        <v>4</v>
      </c>
      <c r="F72" t="s">
        <v>4</v>
      </c>
      <c r="G72" t="s">
        <v>4</v>
      </c>
      <c r="H72" t="s">
        <v>4</v>
      </c>
      <c r="I72" t="s">
        <v>4</v>
      </c>
      <c r="J72" t="s">
        <v>4</v>
      </c>
      <c r="K72" t="s">
        <v>4</v>
      </c>
      <c r="L72" t="s">
        <v>4</v>
      </c>
      <c r="M72" t="s">
        <v>4</v>
      </c>
      <c r="N72" t="s">
        <v>4</v>
      </c>
      <c r="O72" t="s">
        <v>4</v>
      </c>
    </row>
    <row r="73" spans="5:15" ht="12.75">
      <c r="E73" t="s">
        <v>4</v>
      </c>
      <c r="F73" t="s">
        <v>4</v>
      </c>
      <c r="G73" t="s">
        <v>4</v>
      </c>
      <c r="H73" t="s">
        <v>4</v>
      </c>
      <c r="I73" t="s">
        <v>4</v>
      </c>
      <c r="J73" t="s">
        <v>4</v>
      </c>
      <c r="K73" t="s">
        <v>4</v>
      </c>
      <c r="L73" t="s">
        <v>4</v>
      </c>
      <c r="M73" t="s">
        <v>4</v>
      </c>
      <c r="N73" t="s">
        <v>4</v>
      </c>
      <c r="O73" t="s">
        <v>4</v>
      </c>
    </row>
    <row r="74" spans="5:15" ht="12.75">
      <c r="E74" t="s">
        <v>4</v>
      </c>
      <c r="F74" t="s">
        <v>4</v>
      </c>
      <c r="G74" t="s">
        <v>4</v>
      </c>
      <c r="H74" t="s">
        <v>4</v>
      </c>
      <c r="I74" t="s">
        <v>4</v>
      </c>
      <c r="J74" t="s">
        <v>4</v>
      </c>
      <c r="K74" t="s">
        <v>4</v>
      </c>
      <c r="L74" t="s">
        <v>4</v>
      </c>
      <c r="M74" t="s">
        <v>4</v>
      </c>
      <c r="N74" t="s">
        <v>4</v>
      </c>
      <c r="O74" t="s">
        <v>4</v>
      </c>
    </row>
    <row r="75" spans="5:15" ht="12.75">
      <c r="E75" t="s">
        <v>4</v>
      </c>
      <c r="F75" t="s">
        <v>4</v>
      </c>
      <c r="G75" t="s">
        <v>4</v>
      </c>
      <c r="H75" t="s">
        <v>4</v>
      </c>
      <c r="I75" t="s">
        <v>4</v>
      </c>
      <c r="J75" t="s">
        <v>4</v>
      </c>
      <c r="K75" t="s">
        <v>4</v>
      </c>
      <c r="L75" t="s">
        <v>4</v>
      </c>
      <c r="M75" t="s">
        <v>4</v>
      </c>
      <c r="N75" t="s">
        <v>4</v>
      </c>
      <c r="O75" t="s">
        <v>4</v>
      </c>
    </row>
    <row r="76" spans="5:15" ht="12.75">
      <c r="E76" t="s">
        <v>4</v>
      </c>
      <c r="F76" t="s">
        <v>4</v>
      </c>
      <c r="G76" t="s">
        <v>4</v>
      </c>
      <c r="H76" t="s">
        <v>4</v>
      </c>
      <c r="I76" t="s">
        <v>4</v>
      </c>
      <c r="J76" t="s">
        <v>4</v>
      </c>
      <c r="K76" t="s">
        <v>4</v>
      </c>
      <c r="L76" t="s">
        <v>4</v>
      </c>
      <c r="M76" t="s">
        <v>4</v>
      </c>
      <c r="N76" t="s">
        <v>4</v>
      </c>
      <c r="O76" t="s">
        <v>4</v>
      </c>
    </row>
    <row r="77" spans="5:15" ht="12.75">
      <c r="E77" t="s">
        <v>4</v>
      </c>
      <c r="F77" t="s">
        <v>4</v>
      </c>
      <c r="G77" t="s">
        <v>4</v>
      </c>
      <c r="H77" t="s">
        <v>4</v>
      </c>
      <c r="I77" t="s">
        <v>4</v>
      </c>
      <c r="J77" t="s">
        <v>4</v>
      </c>
      <c r="K77" t="s">
        <v>4</v>
      </c>
      <c r="L77" t="s">
        <v>4</v>
      </c>
      <c r="M77" t="s">
        <v>4</v>
      </c>
      <c r="N77" t="s">
        <v>4</v>
      </c>
      <c r="O77" t="s">
        <v>4</v>
      </c>
    </row>
    <row r="78" spans="5:15" ht="12.75">
      <c r="E78" t="s">
        <v>4</v>
      </c>
      <c r="F78" t="s">
        <v>4</v>
      </c>
      <c r="G78" t="s">
        <v>4</v>
      </c>
      <c r="H78" t="s">
        <v>4</v>
      </c>
      <c r="I78" t="s">
        <v>4</v>
      </c>
      <c r="J78" t="s">
        <v>4</v>
      </c>
      <c r="K78" t="s">
        <v>4</v>
      </c>
      <c r="L78" t="s">
        <v>4</v>
      </c>
      <c r="M78" t="s">
        <v>4</v>
      </c>
      <c r="N78" t="s">
        <v>4</v>
      </c>
      <c r="O78" t="s">
        <v>4</v>
      </c>
    </row>
    <row r="79" spans="5:15" ht="12.75">
      <c r="E79" t="s">
        <v>4</v>
      </c>
      <c r="F79" t="s">
        <v>4</v>
      </c>
      <c r="G79" t="s">
        <v>4</v>
      </c>
      <c r="H79" t="s">
        <v>4</v>
      </c>
      <c r="I79" t="s">
        <v>4</v>
      </c>
      <c r="J79" t="s">
        <v>4</v>
      </c>
      <c r="K79" t="s">
        <v>4</v>
      </c>
      <c r="L79" t="s">
        <v>4</v>
      </c>
      <c r="M79" t="s">
        <v>4</v>
      </c>
      <c r="N79" t="s">
        <v>4</v>
      </c>
      <c r="O79" t="s">
        <v>4</v>
      </c>
    </row>
    <row r="80" spans="5:15" ht="12.75">
      <c r="E80" t="s">
        <v>4</v>
      </c>
      <c r="F80" t="s">
        <v>4</v>
      </c>
      <c r="G80" t="s">
        <v>4</v>
      </c>
      <c r="H80" t="s">
        <v>4</v>
      </c>
      <c r="I80" t="s">
        <v>4</v>
      </c>
      <c r="J80" t="s">
        <v>4</v>
      </c>
      <c r="K80" t="s">
        <v>4</v>
      </c>
      <c r="L80" t="s">
        <v>4</v>
      </c>
      <c r="M80" t="s">
        <v>4</v>
      </c>
      <c r="N80" t="s">
        <v>4</v>
      </c>
      <c r="O80" t="s">
        <v>4</v>
      </c>
    </row>
    <row r="81" spans="5:15" ht="12.75">
      <c r="E81" t="s">
        <v>4</v>
      </c>
      <c r="F81" t="s">
        <v>4</v>
      </c>
      <c r="G81" t="s">
        <v>4</v>
      </c>
      <c r="H81" t="s">
        <v>4</v>
      </c>
      <c r="I81" t="s">
        <v>4</v>
      </c>
      <c r="J81" t="s">
        <v>4</v>
      </c>
      <c r="K81" t="s">
        <v>4</v>
      </c>
      <c r="L81" t="s">
        <v>4</v>
      </c>
      <c r="M81" t="s">
        <v>4</v>
      </c>
      <c r="N81" t="s">
        <v>4</v>
      </c>
      <c r="O81" t="s">
        <v>4</v>
      </c>
    </row>
    <row r="82" spans="5:15" ht="12.75">
      <c r="E82" t="s">
        <v>4</v>
      </c>
      <c r="F82" t="s">
        <v>4</v>
      </c>
      <c r="G82" t="s">
        <v>4</v>
      </c>
      <c r="H82" t="s">
        <v>4</v>
      </c>
      <c r="I82" t="s">
        <v>4</v>
      </c>
      <c r="J82" t="s">
        <v>4</v>
      </c>
      <c r="K82" t="s">
        <v>4</v>
      </c>
      <c r="L82" t="s">
        <v>4</v>
      </c>
      <c r="M82" t="s">
        <v>4</v>
      </c>
      <c r="N82" t="s">
        <v>4</v>
      </c>
      <c r="O82" t="s">
        <v>4</v>
      </c>
    </row>
    <row r="83" spans="5:15" ht="12.75">
      <c r="E83" t="s">
        <v>4</v>
      </c>
      <c r="F83" t="s">
        <v>4</v>
      </c>
      <c r="G83" t="s">
        <v>4</v>
      </c>
      <c r="H83" t="s">
        <v>4</v>
      </c>
      <c r="I83" t="s">
        <v>4</v>
      </c>
      <c r="J83" t="s">
        <v>4</v>
      </c>
      <c r="K83" t="s">
        <v>4</v>
      </c>
      <c r="L83" t="s">
        <v>4</v>
      </c>
      <c r="M83" t="s">
        <v>4</v>
      </c>
      <c r="N83" t="s">
        <v>4</v>
      </c>
      <c r="O83" t="s">
        <v>4</v>
      </c>
    </row>
    <row r="84" spans="5:15" ht="12.75">
      <c r="E84" t="s">
        <v>4</v>
      </c>
      <c r="F84" t="s">
        <v>4</v>
      </c>
      <c r="G84" t="s">
        <v>4</v>
      </c>
      <c r="H84" t="s">
        <v>4</v>
      </c>
      <c r="I84" t="s">
        <v>4</v>
      </c>
      <c r="J84" t="s">
        <v>4</v>
      </c>
      <c r="K84" t="s">
        <v>4</v>
      </c>
      <c r="L84" t="s">
        <v>4</v>
      </c>
      <c r="M84" t="s">
        <v>4</v>
      </c>
      <c r="N84" t="s">
        <v>4</v>
      </c>
      <c r="O84" t="s">
        <v>4</v>
      </c>
    </row>
    <row r="85" spans="5:15" ht="12.75">
      <c r="E85" t="s">
        <v>4</v>
      </c>
      <c r="F85" t="s">
        <v>4</v>
      </c>
      <c r="G85" t="s">
        <v>4</v>
      </c>
      <c r="H85" t="s">
        <v>4</v>
      </c>
      <c r="I85" t="s">
        <v>4</v>
      </c>
      <c r="J85" t="s">
        <v>4</v>
      </c>
      <c r="K85" t="s">
        <v>4</v>
      </c>
      <c r="L85" t="s">
        <v>4</v>
      </c>
      <c r="M85" t="s">
        <v>4</v>
      </c>
      <c r="N85" t="s">
        <v>4</v>
      </c>
      <c r="O85" t="s">
        <v>4</v>
      </c>
    </row>
    <row r="86" spans="5:15" ht="12.75">
      <c r="E86" t="s">
        <v>4</v>
      </c>
      <c r="F86" t="s">
        <v>4</v>
      </c>
      <c r="G86" t="s">
        <v>4</v>
      </c>
      <c r="H86" t="s">
        <v>4</v>
      </c>
      <c r="I86" t="s">
        <v>4</v>
      </c>
      <c r="J86" t="s">
        <v>4</v>
      </c>
      <c r="K86" t="s">
        <v>4</v>
      </c>
      <c r="L86" t="s">
        <v>4</v>
      </c>
      <c r="M86" t="s">
        <v>4</v>
      </c>
      <c r="N86" t="s">
        <v>4</v>
      </c>
      <c r="O86" t="s">
        <v>4</v>
      </c>
    </row>
    <row r="87" spans="5:15" ht="12.75">
      <c r="E87" t="s">
        <v>4</v>
      </c>
      <c r="F87" t="s">
        <v>4</v>
      </c>
      <c r="G87" t="s">
        <v>4</v>
      </c>
      <c r="H87" t="s">
        <v>4</v>
      </c>
      <c r="I87" t="s">
        <v>4</v>
      </c>
      <c r="J87" t="s">
        <v>4</v>
      </c>
      <c r="K87" t="s">
        <v>4</v>
      </c>
      <c r="L87" t="s">
        <v>4</v>
      </c>
      <c r="M87" t="s">
        <v>4</v>
      </c>
      <c r="N87" t="s">
        <v>4</v>
      </c>
      <c r="O87" t="s">
        <v>4</v>
      </c>
    </row>
    <row r="88" spans="5:15" ht="12.75">
      <c r="E88" t="s">
        <v>4</v>
      </c>
      <c r="F88" t="s">
        <v>4</v>
      </c>
      <c r="G88" t="s">
        <v>4</v>
      </c>
      <c r="H88" t="s">
        <v>4</v>
      </c>
      <c r="I88" t="s">
        <v>4</v>
      </c>
      <c r="J88" t="s">
        <v>4</v>
      </c>
      <c r="K88" t="s">
        <v>4</v>
      </c>
      <c r="L88" t="s">
        <v>4</v>
      </c>
      <c r="M88" t="s">
        <v>4</v>
      </c>
      <c r="N88" t="s">
        <v>4</v>
      </c>
      <c r="O88" t="s">
        <v>4</v>
      </c>
    </row>
    <row r="89" spans="5:15" ht="12.75">
      <c r="E89" t="s">
        <v>4</v>
      </c>
      <c r="F89" t="s">
        <v>4</v>
      </c>
      <c r="G89" t="s">
        <v>4</v>
      </c>
      <c r="H89" t="s">
        <v>4</v>
      </c>
      <c r="I89" t="s">
        <v>4</v>
      </c>
      <c r="J89" t="s">
        <v>4</v>
      </c>
      <c r="K89" t="s">
        <v>4</v>
      </c>
      <c r="L89" t="s">
        <v>4</v>
      </c>
      <c r="M89" t="s">
        <v>4</v>
      </c>
      <c r="N89" t="s">
        <v>4</v>
      </c>
      <c r="O89" t="s">
        <v>4</v>
      </c>
    </row>
    <row r="90" spans="5:15" ht="12.75">
      <c r="E90" t="s">
        <v>4</v>
      </c>
      <c r="F90" t="s">
        <v>4</v>
      </c>
      <c r="G90" t="s">
        <v>4</v>
      </c>
      <c r="H90" t="s">
        <v>4</v>
      </c>
      <c r="I90" t="s">
        <v>4</v>
      </c>
      <c r="J90" t="s">
        <v>4</v>
      </c>
      <c r="K90" t="s">
        <v>4</v>
      </c>
      <c r="L90" t="s">
        <v>4</v>
      </c>
      <c r="M90" t="s">
        <v>4</v>
      </c>
      <c r="N90" t="s">
        <v>4</v>
      </c>
      <c r="O90" t="s">
        <v>4</v>
      </c>
    </row>
    <row r="91" spans="5:15" ht="12.75">
      <c r="E91" t="s">
        <v>4</v>
      </c>
      <c r="F91" t="s">
        <v>4</v>
      </c>
      <c r="G91" t="s">
        <v>4</v>
      </c>
      <c r="H91" t="s">
        <v>4</v>
      </c>
      <c r="I91" t="s">
        <v>4</v>
      </c>
      <c r="J91" t="s">
        <v>4</v>
      </c>
      <c r="K91" t="s">
        <v>4</v>
      </c>
      <c r="L91" t="s">
        <v>4</v>
      </c>
      <c r="M91" t="s">
        <v>4</v>
      </c>
      <c r="N91" t="s">
        <v>4</v>
      </c>
      <c r="O91" t="s">
        <v>4</v>
      </c>
    </row>
    <row r="92" spans="5:15" ht="12.75">
      <c r="E92" t="s">
        <v>4</v>
      </c>
      <c r="F92" t="s">
        <v>4</v>
      </c>
      <c r="G92" t="s">
        <v>4</v>
      </c>
      <c r="H92" t="s">
        <v>4</v>
      </c>
      <c r="I92" t="s">
        <v>4</v>
      </c>
      <c r="J92" t="s">
        <v>4</v>
      </c>
      <c r="K92" t="s">
        <v>4</v>
      </c>
      <c r="L92" t="s">
        <v>4</v>
      </c>
      <c r="M92" t="s">
        <v>4</v>
      </c>
      <c r="N92" t="s">
        <v>4</v>
      </c>
      <c r="O92" t="s">
        <v>4</v>
      </c>
    </row>
    <row r="93" spans="5:15" ht="12.75">
      <c r="E93" t="s">
        <v>4</v>
      </c>
      <c r="F93" t="s">
        <v>4</v>
      </c>
      <c r="G93" t="s">
        <v>4</v>
      </c>
      <c r="H93" t="s">
        <v>4</v>
      </c>
      <c r="I93" t="s">
        <v>4</v>
      </c>
      <c r="J93" t="s">
        <v>4</v>
      </c>
      <c r="K93" t="s">
        <v>4</v>
      </c>
      <c r="L93" t="s">
        <v>4</v>
      </c>
      <c r="M93" t="s">
        <v>4</v>
      </c>
      <c r="N93" t="s">
        <v>4</v>
      </c>
      <c r="O93" t="s">
        <v>4</v>
      </c>
    </row>
    <row r="94" spans="5:15" ht="12.75">
      <c r="E94" t="s">
        <v>4</v>
      </c>
      <c r="F94" t="s">
        <v>4</v>
      </c>
      <c r="G94" t="s">
        <v>4</v>
      </c>
      <c r="H94" t="s">
        <v>4</v>
      </c>
      <c r="I94" t="s">
        <v>4</v>
      </c>
      <c r="J94" t="s">
        <v>4</v>
      </c>
      <c r="K94" t="s">
        <v>4</v>
      </c>
      <c r="L94" t="s">
        <v>4</v>
      </c>
      <c r="M94" t="s">
        <v>4</v>
      </c>
      <c r="N94" t="s">
        <v>4</v>
      </c>
      <c r="O94" t="s">
        <v>4</v>
      </c>
    </row>
    <row r="95" spans="5:15" ht="12.75">
      <c r="E95" t="s">
        <v>4</v>
      </c>
      <c r="F95" t="s">
        <v>4</v>
      </c>
      <c r="G95" t="s">
        <v>4</v>
      </c>
      <c r="H95" t="s">
        <v>4</v>
      </c>
      <c r="I95" t="s">
        <v>4</v>
      </c>
      <c r="J95" t="s">
        <v>4</v>
      </c>
      <c r="K95" t="s">
        <v>4</v>
      </c>
      <c r="L95" t="s">
        <v>4</v>
      </c>
      <c r="M95" t="s">
        <v>4</v>
      </c>
      <c r="N95" t="s">
        <v>4</v>
      </c>
      <c r="O95" t="s">
        <v>4</v>
      </c>
    </row>
    <row r="96" spans="5:15" ht="12.75">
      <c r="E96" t="s">
        <v>4</v>
      </c>
      <c r="F96" t="s">
        <v>4</v>
      </c>
      <c r="G96" t="s">
        <v>4</v>
      </c>
      <c r="H96" t="s">
        <v>4</v>
      </c>
      <c r="I96" t="s">
        <v>4</v>
      </c>
      <c r="J96" t="s">
        <v>4</v>
      </c>
      <c r="K96" t="s">
        <v>4</v>
      </c>
      <c r="L96" t="s">
        <v>4</v>
      </c>
      <c r="M96" t="s">
        <v>4</v>
      </c>
      <c r="N96" t="s">
        <v>4</v>
      </c>
      <c r="O96" t="s">
        <v>4</v>
      </c>
    </row>
    <row r="97" spans="5:15" ht="12.75">
      <c r="E97" t="s">
        <v>4</v>
      </c>
      <c r="F97" t="s">
        <v>4</v>
      </c>
      <c r="G97" t="s">
        <v>4</v>
      </c>
      <c r="H97" t="s">
        <v>4</v>
      </c>
      <c r="I97" t="s">
        <v>4</v>
      </c>
      <c r="J97" t="s">
        <v>4</v>
      </c>
      <c r="K97" t="s">
        <v>4</v>
      </c>
      <c r="L97" t="s">
        <v>4</v>
      </c>
      <c r="M97" t="s">
        <v>4</v>
      </c>
      <c r="N97" t="s">
        <v>4</v>
      </c>
      <c r="O97" t="s">
        <v>4</v>
      </c>
    </row>
    <row r="98" spans="5:15" ht="12.75">
      <c r="E98" t="s">
        <v>4</v>
      </c>
      <c r="F98" t="s">
        <v>4</v>
      </c>
      <c r="G98" t="s">
        <v>4</v>
      </c>
      <c r="H98" t="s">
        <v>4</v>
      </c>
      <c r="I98" t="s">
        <v>4</v>
      </c>
      <c r="J98" t="s">
        <v>4</v>
      </c>
      <c r="K98" t="s">
        <v>4</v>
      </c>
      <c r="L98" t="s">
        <v>4</v>
      </c>
      <c r="M98" t="s">
        <v>4</v>
      </c>
      <c r="N98" t="s">
        <v>4</v>
      </c>
      <c r="O98" t="s">
        <v>4</v>
      </c>
    </row>
    <row r="99" spans="5:15" ht="12.75">
      <c r="E99" t="s">
        <v>4</v>
      </c>
      <c r="F99" t="s">
        <v>4</v>
      </c>
      <c r="G99" t="s">
        <v>4</v>
      </c>
      <c r="H99" t="s">
        <v>4</v>
      </c>
      <c r="I99" t="s">
        <v>4</v>
      </c>
      <c r="J99" t="s">
        <v>4</v>
      </c>
      <c r="K99" t="s">
        <v>4</v>
      </c>
      <c r="L99" t="s">
        <v>4</v>
      </c>
      <c r="M99" t="s">
        <v>4</v>
      </c>
      <c r="N99" t="s">
        <v>4</v>
      </c>
      <c r="O99" t="s">
        <v>4</v>
      </c>
    </row>
    <row r="100" spans="5:15" ht="12.75">
      <c r="E100" t="s">
        <v>4</v>
      </c>
      <c r="F100" t="s">
        <v>4</v>
      </c>
      <c r="G100" t="s">
        <v>4</v>
      </c>
      <c r="H100" t="s">
        <v>4</v>
      </c>
      <c r="I100" t="s">
        <v>4</v>
      </c>
      <c r="J100" t="s">
        <v>4</v>
      </c>
      <c r="K100" t="s">
        <v>4</v>
      </c>
      <c r="L100" t="s">
        <v>4</v>
      </c>
      <c r="M100" t="s">
        <v>4</v>
      </c>
      <c r="N100" t="s">
        <v>4</v>
      </c>
      <c r="O100" t="s">
        <v>4</v>
      </c>
    </row>
    <row r="101" spans="5:15" ht="12.75">
      <c r="E101" t="s">
        <v>4</v>
      </c>
      <c r="F101" t="s">
        <v>4</v>
      </c>
      <c r="G101" t="s">
        <v>4</v>
      </c>
      <c r="H101" t="s">
        <v>4</v>
      </c>
      <c r="I101" t="s">
        <v>4</v>
      </c>
      <c r="J101" t="s">
        <v>4</v>
      </c>
      <c r="K101" t="s">
        <v>4</v>
      </c>
      <c r="L101" t="s">
        <v>4</v>
      </c>
      <c r="M101" t="s">
        <v>4</v>
      </c>
      <c r="N101" t="s">
        <v>4</v>
      </c>
      <c r="O101" t="s">
        <v>4</v>
      </c>
    </row>
    <row r="102" spans="5:15" ht="12.75">
      <c r="E102" t="s">
        <v>4</v>
      </c>
      <c r="F102" t="s">
        <v>4</v>
      </c>
      <c r="G102" t="s">
        <v>4</v>
      </c>
      <c r="H102" t="s">
        <v>4</v>
      </c>
      <c r="I102" t="s">
        <v>4</v>
      </c>
      <c r="J102" t="s">
        <v>4</v>
      </c>
      <c r="K102" t="s">
        <v>4</v>
      </c>
      <c r="L102" t="s">
        <v>4</v>
      </c>
      <c r="M102" t="s">
        <v>4</v>
      </c>
      <c r="N102" t="s">
        <v>4</v>
      </c>
      <c r="O102" t="s">
        <v>4</v>
      </c>
    </row>
    <row r="103" spans="5:15" ht="12.75">
      <c r="E103" t="s">
        <v>4</v>
      </c>
      <c r="F103" t="s">
        <v>4</v>
      </c>
      <c r="G103" t="s">
        <v>4</v>
      </c>
      <c r="H103" t="s">
        <v>4</v>
      </c>
      <c r="I103" t="s">
        <v>4</v>
      </c>
      <c r="J103" t="s">
        <v>4</v>
      </c>
      <c r="K103" t="s">
        <v>4</v>
      </c>
      <c r="L103" t="s">
        <v>4</v>
      </c>
      <c r="M103" t="s">
        <v>4</v>
      </c>
      <c r="N103" t="s">
        <v>4</v>
      </c>
      <c r="O103" t="s">
        <v>4</v>
      </c>
    </row>
    <row r="104" spans="5:15" ht="12.75">
      <c r="E104" t="s">
        <v>4</v>
      </c>
      <c r="F104" t="s">
        <v>4</v>
      </c>
      <c r="G104" t="s">
        <v>4</v>
      </c>
      <c r="H104" t="s">
        <v>4</v>
      </c>
      <c r="I104" t="s">
        <v>4</v>
      </c>
      <c r="J104" t="s">
        <v>4</v>
      </c>
      <c r="K104" t="s">
        <v>4</v>
      </c>
      <c r="L104" t="s">
        <v>4</v>
      </c>
      <c r="M104" t="s">
        <v>4</v>
      </c>
      <c r="N104" t="s">
        <v>4</v>
      </c>
      <c r="O104" t="s">
        <v>4</v>
      </c>
    </row>
    <row r="105" spans="5:15" ht="12.75">
      <c r="E105" t="s">
        <v>4</v>
      </c>
      <c r="F105" t="s">
        <v>4</v>
      </c>
      <c r="G105" t="s">
        <v>4</v>
      </c>
      <c r="H105" t="s">
        <v>4</v>
      </c>
      <c r="I105" t="s">
        <v>4</v>
      </c>
      <c r="J105" t="s">
        <v>4</v>
      </c>
      <c r="K105" t="s">
        <v>4</v>
      </c>
      <c r="L105" t="s">
        <v>4</v>
      </c>
      <c r="M105" t="s">
        <v>4</v>
      </c>
      <c r="N105" t="s">
        <v>4</v>
      </c>
      <c r="O105" t="s">
        <v>4</v>
      </c>
    </row>
    <row r="106" spans="5:15" ht="12.75">
      <c r="E106" t="s">
        <v>4</v>
      </c>
      <c r="F106" t="s">
        <v>4</v>
      </c>
      <c r="G106" t="s">
        <v>4</v>
      </c>
      <c r="H106" t="s">
        <v>4</v>
      </c>
      <c r="I106" t="s">
        <v>4</v>
      </c>
      <c r="J106" t="s">
        <v>4</v>
      </c>
      <c r="K106" t="s">
        <v>4</v>
      </c>
      <c r="L106" t="s">
        <v>4</v>
      </c>
      <c r="M106" t="s">
        <v>4</v>
      </c>
      <c r="N106" t="s">
        <v>4</v>
      </c>
      <c r="O106" t="s">
        <v>4</v>
      </c>
    </row>
    <row r="107" spans="5:15" ht="12.75">
      <c r="E107" t="s">
        <v>4</v>
      </c>
      <c r="F107" t="s">
        <v>4</v>
      </c>
      <c r="G107" t="s">
        <v>4</v>
      </c>
      <c r="H107" t="s">
        <v>4</v>
      </c>
      <c r="I107" t="s">
        <v>4</v>
      </c>
      <c r="J107" t="s">
        <v>4</v>
      </c>
      <c r="K107" t="s">
        <v>4</v>
      </c>
      <c r="L107" t="s">
        <v>4</v>
      </c>
      <c r="M107" t="s">
        <v>4</v>
      </c>
      <c r="N107" t="s">
        <v>4</v>
      </c>
      <c r="O107" t="s">
        <v>4</v>
      </c>
    </row>
    <row r="108" spans="5:15" ht="12.75">
      <c r="E108" t="s">
        <v>4</v>
      </c>
      <c r="F108" t="s">
        <v>4</v>
      </c>
      <c r="G108" t="s">
        <v>4</v>
      </c>
      <c r="H108" t="s">
        <v>4</v>
      </c>
      <c r="I108" t="s">
        <v>4</v>
      </c>
      <c r="J108" t="s">
        <v>4</v>
      </c>
      <c r="K108" t="s">
        <v>4</v>
      </c>
      <c r="L108" t="s">
        <v>4</v>
      </c>
      <c r="M108" t="s">
        <v>4</v>
      </c>
      <c r="N108" t="s">
        <v>4</v>
      </c>
      <c r="O108" t="s">
        <v>4</v>
      </c>
    </row>
    <row r="109" spans="5:15" ht="12.75">
      <c r="E109" t="s">
        <v>4</v>
      </c>
      <c r="F109" t="s">
        <v>4</v>
      </c>
      <c r="G109" t="s">
        <v>4</v>
      </c>
      <c r="H109" t="s">
        <v>4</v>
      </c>
      <c r="I109" t="s">
        <v>4</v>
      </c>
      <c r="J109" t="s">
        <v>4</v>
      </c>
      <c r="K109" t="s">
        <v>4</v>
      </c>
      <c r="L109" t="s">
        <v>4</v>
      </c>
      <c r="M109" t="s">
        <v>4</v>
      </c>
      <c r="N109" t="s">
        <v>4</v>
      </c>
      <c r="O109" t="s">
        <v>4</v>
      </c>
    </row>
    <row r="110" spans="5:15" ht="12.75">
      <c r="E110" t="s">
        <v>4</v>
      </c>
      <c r="F110" t="s">
        <v>4</v>
      </c>
      <c r="G110" t="s">
        <v>4</v>
      </c>
      <c r="H110" t="s">
        <v>4</v>
      </c>
      <c r="I110" t="s">
        <v>4</v>
      </c>
      <c r="J110" t="s">
        <v>4</v>
      </c>
      <c r="K110" t="s">
        <v>4</v>
      </c>
      <c r="L110" t="s">
        <v>4</v>
      </c>
      <c r="M110" t="s">
        <v>4</v>
      </c>
      <c r="N110" t="s">
        <v>4</v>
      </c>
      <c r="O110" t="s">
        <v>4</v>
      </c>
    </row>
    <row r="111" spans="5:15" ht="12.75">
      <c r="E111" t="s">
        <v>4</v>
      </c>
      <c r="F111" t="s">
        <v>4</v>
      </c>
      <c r="G111" t="s">
        <v>4</v>
      </c>
      <c r="H111" t="s">
        <v>4</v>
      </c>
      <c r="I111" t="s">
        <v>4</v>
      </c>
      <c r="J111" t="s">
        <v>4</v>
      </c>
      <c r="K111" t="s">
        <v>4</v>
      </c>
      <c r="L111" t="s">
        <v>4</v>
      </c>
      <c r="M111" t="s">
        <v>4</v>
      </c>
      <c r="N111" t="s">
        <v>4</v>
      </c>
      <c r="O111" t="s">
        <v>4</v>
      </c>
    </row>
    <row r="112" spans="5:15" ht="12.75">
      <c r="E112" t="s">
        <v>4</v>
      </c>
      <c r="F112" t="s">
        <v>4</v>
      </c>
      <c r="G112" t="s">
        <v>4</v>
      </c>
      <c r="H112" t="s">
        <v>4</v>
      </c>
      <c r="I112" t="s">
        <v>4</v>
      </c>
      <c r="J112" t="s">
        <v>4</v>
      </c>
      <c r="K112" t="s">
        <v>4</v>
      </c>
      <c r="L112" t="s">
        <v>4</v>
      </c>
      <c r="M112" t="s">
        <v>4</v>
      </c>
      <c r="N112" t="s">
        <v>4</v>
      </c>
      <c r="O112" t="s">
        <v>4</v>
      </c>
    </row>
    <row r="113" spans="5:15" ht="12.75">
      <c r="E113" t="s">
        <v>4</v>
      </c>
      <c r="F113" t="s">
        <v>4</v>
      </c>
      <c r="G113" t="s">
        <v>4</v>
      </c>
      <c r="H113" t="s">
        <v>4</v>
      </c>
      <c r="I113" t="s">
        <v>4</v>
      </c>
      <c r="J113" t="s">
        <v>4</v>
      </c>
      <c r="K113" t="s">
        <v>4</v>
      </c>
      <c r="L113" t="s">
        <v>4</v>
      </c>
      <c r="M113" t="s">
        <v>4</v>
      </c>
      <c r="N113" t="s">
        <v>4</v>
      </c>
      <c r="O113" t="s">
        <v>4</v>
      </c>
    </row>
    <row r="114" spans="5:15" ht="12.75">
      <c r="E114" t="s">
        <v>4</v>
      </c>
      <c r="F114" t="s">
        <v>4</v>
      </c>
      <c r="G114" t="s">
        <v>4</v>
      </c>
      <c r="H114" t="s">
        <v>4</v>
      </c>
      <c r="I114" t="s">
        <v>4</v>
      </c>
      <c r="J114" t="s">
        <v>4</v>
      </c>
      <c r="K114" t="s">
        <v>4</v>
      </c>
      <c r="L114" t="s">
        <v>4</v>
      </c>
      <c r="M114" t="s">
        <v>4</v>
      </c>
      <c r="N114" t="s">
        <v>4</v>
      </c>
      <c r="O114" t="s">
        <v>4</v>
      </c>
    </row>
    <row r="115" spans="5:15" ht="12.75">
      <c r="E115" t="s">
        <v>4</v>
      </c>
      <c r="F115" t="s">
        <v>4</v>
      </c>
      <c r="G115" t="s">
        <v>4</v>
      </c>
      <c r="H115" t="s">
        <v>4</v>
      </c>
      <c r="I115" t="s">
        <v>4</v>
      </c>
      <c r="J115" t="s">
        <v>4</v>
      </c>
      <c r="K115" t="s">
        <v>4</v>
      </c>
      <c r="L115" t="s">
        <v>4</v>
      </c>
      <c r="M115" t="s">
        <v>4</v>
      </c>
      <c r="N115" t="s">
        <v>4</v>
      </c>
      <c r="O115" t="s">
        <v>4</v>
      </c>
    </row>
    <row r="116" spans="5:15" ht="12.75">
      <c r="E116" t="s">
        <v>4</v>
      </c>
      <c r="F116" t="s">
        <v>4</v>
      </c>
      <c r="G116" t="s">
        <v>4</v>
      </c>
      <c r="H116" t="s">
        <v>4</v>
      </c>
      <c r="I116" t="s">
        <v>4</v>
      </c>
      <c r="J116" t="s">
        <v>4</v>
      </c>
      <c r="K116" t="s">
        <v>4</v>
      </c>
      <c r="L116" t="s">
        <v>4</v>
      </c>
      <c r="M116" t="s">
        <v>4</v>
      </c>
      <c r="N116" t="s">
        <v>4</v>
      </c>
      <c r="O116" t="s">
        <v>4</v>
      </c>
    </row>
    <row r="117" spans="5:15" ht="12.75">
      <c r="E117" t="s">
        <v>4</v>
      </c>
      <c r="F117" t="s">
        <v>4</v>
      </c>
      <c r="G117" t="s">
        <v>4</v>
      </c>
      <c r="H117" t="s">
        <v>4</v>
      </c>
      <c r="I117" t="s">
        <v>4</v>
      </c>
      <c r="J117" t="s">
        <v>4</v>
      </c>
      <c r="K117" t="s">
        <v>4</v>
      </c>
      <c r="L117" t="s">
        <v>4</v>
      </c>
      <c r="M117" t="s">
        <v>4</v>
      </c>
      <c r="N117" t="s">
        <v>4</v>
      </c>
      <c r="O117" t="s">
        <v>4</v>
      </c>
    </row>
    <row r="118" spans="5:15" ht="12.75">
      <c r="E118" t="s">
        <v>4</v>
      </c>
      <c r="F118" t="s">
        <v>4</v>
      </c>
      <c r="G118" t="s">
        <v>4</v>
      </c>
      <c r="H118" t="s">
        <v>4</v>
      </c>
      <c r="I118" t="s">
        <v>4</v>
      </c>
      <c r="J118" t="s">
        <v>4</v>
      </c>
      <c r="K118" t="s">
        <v>4</v>
      </c>
      <c r="L118" t="s">
        <v>4</v>
      </c>
      <c r="M118" t="s">
        <v>4</v>
      </c>
      <c r="N118" t="s">
        <v>4</v>
      </c>
      <c r="O118" t="s">
        <v>4</v>
      </c>
    </row>
    <row r="119" spans="5:15" ht="12.75">
      <c r="E119" t="s">
        <v>4</v>
      </c>
      <c r="F119" t="s">
        <v>4</v>
      </c>
      <c r="G119" t="s">
        <v>4</v>
      </c>
      <c r="H119" t="s">
        <v>4</v>
      </c>
      <c r="I119" t="s">
        <v>4</v>
      </c>
      <c r="J119" t="s">
        <v>4</v>
      </c>
      <c r="K119" t="s">
        <v>4</v>
      </c>
      <c r="L119" t="s">
        <v>4</v>
      </c>
      <c r="M119" t="s">
        <v>4</v>
      </c>
      <c r="N119" t="s">
        <v>4</v>
      </c>
      <c r="O119" t="s">
        <v>4</v>
      </c>
    </row>
    <row r="120" spans="5:15" ht="12.75">
      <c r="E120" t="s">
        <v>4</v>
      </c>
      <c r="F120" t="s">
        <v>4</v>
      </c>
      <c r="G120" t="s">
        <v>4</v>
      </c>
      <c r="H120" t="s">
        <v>4</v>
      </c>
      <c r="I120" t="s">
        <v>4</v>
      </c>
      <c r="J120" t="s">
        <v>4</v>
      </c>
      <c r="K120" t="s">
        <v>4</v>
      </c>
      <c r="L120" t="s">
        <v>4</v>
      </c>
      <c r="M120" t="s">
        <v>4</v>
      </c>
      <c r="N120" t="s">
        <v>4</v>
      </c>
      <c r="O120" t="s">
        <v>4</v>
      </c>
    </row>
    <row r="121" spans="5:15" ht="12.75">
      <c r="E121" t="s">
        <v>4</v>
      </c>
      <c r="F121" t="s">
        <v>4</v>
      </c>
      <c r="G121" t="s">
        <v>4</v>
      </c>
      <c r="H121" t="s">
        <v>4</v>
      </c>
      <c r="I121" t="s">
        <v>4</v>
      </c>
      <c r="J121" t="s">
        <v>4</v>
      </c>
      <c r="K121" t="s">
        <v>4</v>
      </c>
      <c r="L121" t="s">
        <v>4</v>
      </c>
      <c r="M121" t="s">
        <v>4</v>
      </c>
      <c r="N121" t="s">
        <v>4</v>
      </c>
      <c r="O121" t="s">
        <v>4</v>
      </c>
    </row>
    <row r="122" spans="5:15" ht="12.75">
      <c r="E122" t="s">
        <v>4</v>
      </c>
      <c r="F122" t="s">
        <v>4</v>
      </c>
      <c r="G122" t="s">
        <v>4</v>
      </c>
      <c r="H122" t="s">
        <v>4</v>
      </c>
      <c r="I122" t="s">
        <v>4</v>
      </c>
      <c r="J122" t="s">
        <v>4</v>
      </c>
      <c r="K122" t="s">
        <v>4</v>
      </c>
      <c r="L122" t="s">
        <v>4</v>
      </c>
      <c r="M122" t="s">
        <v>4</v>
      </c>
      <c r="N122" t="s">
        <v>4</v>
      </c>
      <c r="O122" t="s">
        <v>4</v>
      </c>
    </row>
    <row r="123" spans="5:15" ht="12.75">
      <c r="E123" t="s">
        <v>4</v>
      </c>
      <c r="F123" t="s">
        <v>4</v>
      </c>
      <c r="G123" t="s">
        <v>4</v>
      </c>
      <c r="H123" t="s">
        <v>4</v>
      </c>
      <c r="I123" t="s">
        <v>4</v>
      </c>
      <c r="J123" t="s">
        <v>4</v>
      </c>
      <c r="K123" t="s">
        <v>4</v>
      </c>
      <c r="L123" t="s">
        <v>4</v>
      </c>
      <c r="M123" t="s">
        <v>4</v>
      </c>
      <c r="N123" t="s">
        <v>4</v>
      </c>
      <c r="O123" t="s">
        <v>4</v>
      </c>
    </row>
    <row r="124" spans="5:15" ht="12.75">
      <c r="E124" t="s">
        <v>4</v>
      </c>
      <c r="F124" t="s">
        <v>4</v>
      </c>
      <c r="G124" t="s">
        <v>4</v>
      </c>
      <c r="H124" t="s">
        <v>4</v>
      </c>
      <c r="I124" t="s">
        <v>4</v>
      </c>
      <c r="J124" t="s">
        <v>4</v>
      </c>
      <c r="K124" t="s">
        <v>4</v>
      </c>
      <c r="L124" t="s">
        <v>4</v>
      </c>
      <c r="M124" t="s">
        <v>4</v>
      </c>
      <c r="N124" t="s">
        <v>4</v>
      </c>
      <c r="O124" t="s">
        <v>4</v>
      </c>
    </row>
    <row r="125" spans="5:15" ht="12.75">
      <c r="E125" t="s">
        <v>4</v>
      </c>
      <c r="F125" t="s">
        <v>4</v>
      </c>
      <c r="G125" t="s">
        <v>4</v>
      </c>
      <c r="H125" t="s">
        <v>4</v>
      </c>
      <c r="I125" t="s">
        <v>4</v>
      </c>
      <c r="J125" t="s">
        <v>4</v>
      </c>
      <c r="K125" t="s">
        <v>4</v>
      </c>
      <c r="L125" t="s">
        <v>4</v>
      </c>
      <c r="M125" t="s">
        <v>4</v>
      </c>
      <c r="N125" t="s">
        <v>4</v>
      </c>
      <c r="O125" t="s">
        <v>4</v>
      </c>
    </row>
    <row r="126" spans="5:15" ht="12.75">
      <c r="E126" t="s">
        <v>4</v>
      </c>
      <c r="F126" t="s">
        <v>4</v>
      </c>
      <c r="G126" t="s">
        <v>4</v>
      </c>
      <c r="H126" t="s">
        <v>4</v>
      </c>
      <c r="I126" t="s">
        <v>4</v>
      </c>
      <c r="J126" t="s">
        <v>4</v>
      </c>
      <c r="K126" t="s">
        <v>4</v>
      </c>
      <c r="L126" t="s">
        <v>4</v>
      </c>
      <c r="M126" t="s">
        <v>4</v>
      </c>
      <c r="N126" t="s">
        <v>4</v>
      </c>
      <c r="O126" t="s">
        <v>4</v>
      </c>
    </row>
    <row r="127" spans="5:15" ht="12.75">
      <c r="E127" t="s">
        <v>4</v>
      </c>
      <c r="F127" t="s">
        <v>4</v>
      </c>
      <c r="G127" t="s">
        <v>4</v>
      </c>
      <c r="H127" t="s">
        <v>4</v>
      </c>
      <c r="I127" t="s">
        <v>4</v>
      </c>
      <c r="J127" t="s">
        <v>4</v>
      </c>
      <c r="K127" t="s">
        <v>4</v>
      </c>
      <c r="L127" t="s">
        <v>4</v>
      </c>
      <c r="M127" t="s">
        <v>4</v>
      </c>
      <c r="N127" t="s">
        <v>4</v>
      </c>
      <c r="O127" t="s">
        <v>4</v>
      </c>
    </row>
    <row r="128" spans="5:15" ht="12.75">
      <c r="E128" t="s">
        <v>4</v>
      </c>
      <c r="F128" t="s">
        <v>4</v>
      </c>
      <c r="G128" t="s">
        <v>4</v>
      </c>
      <c r="H128" t="s">
        <v>4</v>
      </c>
      <c r="I128" t="s">
        <v>4</v>
      </c>
      <c r="J128" t="s">
        <v>4</v>
      </c>
      <c r="K128" t="s">
        <v>4</v>
      </c>
      <c r="L128" t="s">
        <v>4</v>
      </c>
      <c r="M128" t="s">
        <v>4</v>
      </c>
      <c r="N128" t="s">
        <v>4</v>
      </c>
      <c r="O128" t="s">
        <v>4</v>
      </c>
    </row>
    <row r="129" spans="5:15" ht="12.75">
      <c r="E129" t="s">
        <v>4</v>
      </c>
      <c r="F129" t="s">
        <v>4</v>
      </c>
      <c r="G129" t="s">
        <v>4</v>
      </c>
      <c r="H129" t="s">
        <v>4</v>
      </c>
      <c r="I129" t="s">
        <v>4</v>
      </c>
      <c r="J129" t="s">
        <v>4</v>
      </c>
      <c r="K129" t="s">
        <v>4</v>
      </c>
      <c r="L129" t="s">
        <v>4</v>
      </c>
      <c r="M129" t="s">
        <v>4</v>
      </c>
      <c r="N129" t="s">
        <v>4</v>
      </c>
      <c r="O129" t="s">
        <v>4</v>
      </c>
    </row>
    <row r="130" spans="5:15" ht="12.75">
      <c r="E130" t="s">
        <v>4</v>
      </c>
      <c r="F130" t="s">
        <v>4</v>
      </c>
      <c r="G130" t="s">
        <v>4</v>
      </c>
      <c r="H130" t="s">
        <v>4</v>
      </c>
      <c r="I130" t="s">
        <v>4</v>
      </c>
      <c r="J130" t="s">
        <v>4</v>
      </c>
      <c r="K130" t="s">
        <v>4</v>
      </c>
      <c r="L130" t="s">
        <v>4</v>
      </c>
      <c r="M130" t="s">
        <v>4</v>
      </c>
      <c r="N130" t="s">
        <v>4</v>
      </c>
      <c r="O130" t="s">
        <v>4</v>
      </c>
    </row>
    <row r="131" spans="5:15" ht="12.75">
      <c r="E131" t="s">
        <v>4</v>
      </c>
      <c r="F131" t="s">
        <v>4</v>
      </c>
      <c r="G131" t="s">
        <v>4</v>
      </c>
      <c r="H131" t="s">
        <v>4</v>
      </c>
      <c r="I131" t="s">
        <v>4</v>
      </c>
      <c r="J131" t="s">
        <v>4</v>
      </c>
      <c r="K131" t="s">
        <v>4</v>
      </c>
      <c r="L131" t="s">
        <v>4</v>
      </c>
      <c r="M131" t="s">
        <v>4</v>
      </c>
      <c r="N131" t="s">
        <v>4</v>
      </c>
      <c r="O131" t="s">
        <v>4</v>
      </c>
    </row>
    <row r="132" spans="5:15" ht="12.75">
      <c r="E132" t="s">
        <v>4</v>
      </c>
      <c r="F132" t="s">
        <v>4</v>
      </c>
      <c r="G132" t="s">
        <v>4</v>
      </c>
      <c r="H132" t="s">
        <v>4</v>
      </c>
      <c r="I132" t="s">
        <v>4</v>
      </c>
      <c r="J132" t="s">
        <v>4</v>
      </c>
      <c r="K132" t="s">
        <v>4</v>
      </c>
      <c r="L132" t="s">
        <v>4</v>
      </c>
      <c r="M132" t="s">
        <v>4</v>
      </c>
      <c r="N132" t="s">
        <v>4</v>
      </c>
      <c r="O132" t="s">
        <v>4</v>
      </c>
    </row>
    <row r="133" spans="5:15" ht="12.75">
      <c r="E133" t="s">
        <v>4</v>
      </c>
      <c r="F133" t="s">
        <v>4</v>
      </c>
      <c r="G133" t="s">
        <v>4</v>
      </c>
      <c r="H133" t="s">
        <v>4</v>
      </c>
      <c r="I133" t="s">
        <v>4</v>
      </c>
      <c r="J133" t="s">
        <v>4</v>
      </c>
      <c r="K133" t="s">
        <v>4</v>
      </c>
      <c r="L133" t="s">
        <v>4</v>
      </c>
      <c r="M133" t="s">
        <v>4</v>
      </c>
      <c r="N133" t="s">
        <v>4</v>
      </c>
      <c r="O133" t="s">
        <v>4</v>
      </c>
    </row>
    <row r="134" spans="5:15" ht="12.75">
      <c r="E134" t="s">
        <v>4</v>
      </c>
      <c r="F134" t="s">
        <v>4</v>
      </c>
      <c r="G134" t="s">
        <v>4</v>
      </c>
      <c r="H134" t="s">
        <v>4</v>
      </c>
      <c r="I134" t="s">
        <v>4</v>
      </c>
      <c r="J134" t="s">
        <v>4</v>
      </c>
      <c r="K134" t="s">
        <v>4</v>
      </c>
      <c r="L134" t="s">
        <v>4</v>
      </c>
      <c r="M134" t="s">
        <v>4</v>
      </c>
      <c r="N134" t="s">
        <v>4</v>
      </c>
      <c r="O134" t="s">
        <v>4</v>
      </c>
    </row>
    <row r="135" spans="5:15" ht="12.75">
      <c r="E135" t="s">
        <v>4</v>
      </c>
      <c r="F135" t="s">
        <v>4</v>
      </c>
      <c r="G135" t="s">
        <v>4</v>
      </c>
      <c r="H135" t="s">
        <v>4</v>
      </c>
      <c r="I135" t="s">
        <v>4</v>
      </c>
      <c r="J135" t="s">
        <v>4</v>
      </c>
      <c r="K135" t="s">
        <v>4</v>
      </c>
      <c r="L135" t="s">
        <v>4</v>
      </c>
      <c r="M135" t="s">
        <v>4</v>
      </c>
      <c r="N135" t="s">
        <v>4</v>
      </c>
      <c r="O135" t="s">
        <v>4</v>
      </c>
    </row>
    <row r="136" spans="5:15" ht="12.75">
      <c r="E136" t="s">
        <v>4</v>
      </c>
      <c r="F136" t="s">
        <v>4</v>
      </c>
      <c r="G136" t="s">
        <v>4</v>
      </c>
      <c r="H136" t="s">
        <v>4</v>
      </c>
      <c r="I136" t="s">
        <v>4</v>
      </c>
      <c r="J136" t="s">
        <v>4</v>
      </c>
      <c r="K136" t="s">
        <v>4</v>
      </c>
      <c r="L136" t="s">
        <v>4</v>
      </c>
      <c r="M136" t="s">
        <v>4</v>
      </c>
      <c r="N136" t="s">
        <v>4</v>
      </c>
      <c r="O136" t="s">
        <v>4</v>
      </c>
    </row>
    <row r="137" spans="5:15" ht="12.75">
      <c r="E137" t="s">
        <v>4</v>
      </c>
      <c r="F137" t="s">
        <v>4</v>
      </c>
      <c r="G137" t="s">
        <v>4</v>
      </c>
      <c r="H137" t="s">
        <v>4</v>
      </c>
      <c r="I137" t="s">
        <v>4</v>
      </c>
      <c r="J137" t="s">
        <v>4</v>
      </c>
      <c r="K137" t="s">
        <v>4</v>
      </c>
      <c r="L137" t="s">
        <v>4</v>
      </c>
      <c r="M137" t="s">
        <v>4</v>
      </c>
      <c r="N137" t="s">
        <v>4</v>
      </c>
      <c r="O137" t="s">
        <v>4</v>
      </c>
    </row>
    <row r="138" spans="5:15" ht="12.75">
      <c r="E138" t="s">
        <v>4</v>
      </c>
      <c r="F138" t="s">
        <v>4</v>
      </c>
      <c r="G138" t="s">
        <v>4</v>
      </c>
      <c r="H138" t="s">
        <v>4</v>
      </c>
      <c r="I138" t="s">
        <v>4</v>
      </c>
      <c r="J138" t="s">
        <v>4</v>
      </c>
      <c r="K138" t="s">
        <v>4</v>
      </c>
      <c r="L138" t="s">
        <v>4</v>
      </c>
      <c r="M138" t="s">
        <v>4</v>
      </c>
      <c r="N138" t="s">
        <v>4</v>
      </c>
      <c r="O138" t="s">
        <v>4</v>
      </c>
    </row>
    <row r="139" spans="5:15" ht="12.75">
      <c r="E139" t="s">
        <v>4</v>
      </c>
      <c r="F139" t="s">
        <v>4</v>
      </c>
      <c r="G139" t="s">
        <v>4</v>
      </c>
      <c r="H139" t="s">
        <v>4</v>
      </c>
      <c r="I139" t="s">
        <v>4</v>
      </c>
      <c r="J139" t="s">
        <v>4</v>
      </c>
      <c r="K139" t="s">
        <v>4</v>
      </c>
      <c r="L139" t="s">
        <v>4</v>
      </c>
      <c r="M139" t="s">
        <v>4</v>
      </c>
      <c r="N139" t="s">
        <v>4</v>
      </c>
      <c r="O139" t="s">
        <v>4</v>
      </c>
    </row>
    <row r="140" spans="5:15" ht="12.75">
      <c r="E140" t="s">
        <v>4</v>
      </c>
      <c r="F140" t="s">
        <v>4</v>
      </c>
      <c r="G140" t="s">
        <v>4</v>
      </c>
      <c r="H140" t="s">
        <v>4</v>
      </c>
      <c r="I140" t="s">
        <v>4</v>
      </c>
      <c r="J140" t="s">
        <v>4</v>
      </c>
      <c r="K140" t="s">
        <v>4</v>
      </c>
      <c r="L140" t="s">
        <v>4</v>
      </c>
      <c r="M140" t="s">
        <v>4</v>
      </c>
      <c r="N140" t="s">
        <v>4</v>
      </c>
      <c r="O140" t="s">
        <v>4</v>
      </c>
    </row>
    <row r="141" spans="5:15" ht="12.75">
      <c r="E141" t="s">
        <v>4</v>
      </c>
      <c r="F141" t="s">
        <v>4</v>
      </c>
      <c r="G141" t="s">
        <v>4</v>
      </c>
      <c r="H141" t="s">
        <v>4</v>
      </c>
      <c r="I141" t="s">
        <v>4</v>
      </c>
      <c r="J141" t="s">
        <v>4</v>
      </c>
      <c r="K141" t="s">
        <v>4</v>
      </c>
      <c r="L141" t="s">
        <v>4</v>
      </c>
      <c r="M141" t="s">
        <v>4</v>
      </c>
      <c r="N141" t="s">
        <v>4</v>
      </c>
      <c r="O141" t="s">
        <v>4</v>
      </c>
    </row>
    <row r="142" spans="5:15" ht="12.75">
      <c r="E142" t="s">
        <v>4</v>
      </c>
      <c r="F142" t="s">
        <v>4</v>
      </c>
      <c r="G142" t="s">
        <v>4</v>
      </c>
      <c r="H142" t="s">
        <v>4</v>
      </c>
      <c r="I142" t="s">
        <v>4</v>
      </c>
      <c r="J142" t="s">
        <v>4</v>
      </c>
      <c r="K142" t="s">
        <v>4</v>
      </c>
      <c r="L142" t="s">
        <v>4</v>
      </c>
      <c r="M142" t="s">
        <v>4</v>
      </c>
      <c r="N142" t="s">
        <v>4</v>
      </c>
      <c r="O142" t="s">
        <v>4</v>
      </c>
    </row>
    <row r="143" spans="5:15" ht="12.75">
      <c r="E143" t="s">
        <v>4</v>
      </c>
      <c r="F143" t="s">
        <v>4</v>
      </c>
      <c r="G143" t="s">
        <v>4</v>
      </c>
      <c r="H143" t="s">
        <v>4</v>
      </c>
      <c r="I143" t="s">
        <v>4</v>
      </c>
      <c r="J143" t="s">
        <v>4</v>
      </c>
      <c r="K143" t="s">
        <v>4</v>
      </c>
      <c r="L143" t="s">
        <v>4</v>
      </c>
      <c r="M143" t="s">
        <v>4</v>
      </c>
      <c r="N143" t="s">
        <v>4</v>
      </c>
      <c r="O143" t="s">
        <v>4</v>
      </c>
    </row>
    <row r="144" spans="5:15" ht="12.75">
      <c r="E144" t="s">
        <v>4</v>
      </c>
      <c r="F144" t="s">
        <v>4</v>
      </c>
      <c r="G144" t="s">
        <v>4</v>
      </c>
      <c r="H144" t="s">
        <v>4</v>
      </c>
      <c r="I144" t="s">
        <v>4</v>
      </c>
      <c r="J144" t="s">
        <v>4</v>
      </c>
      <c r="K144" t="s">
        <v>4</v>
      </c>
      <c r="L144" t="s">
        <v>4</v>
      </c>
      <c r="M144" t="s">
        <v>4</v>
      </c>
      <c r="N144" t="s">
        <v>4</v>
      </c>
      <c r="O144" t="s">
        <v>4</v>
      </c>
    </row>
    <row r="145" spans="5:15" ht="12.75">
      <c r="E145" t="s">
        <v>4</v>
      </c>
      <c r="F145" t="s">
        <v>4</v>
      </c>
      <c r="G145" t="s">
        <v>4</v>
      </c>
      <c r="H145" t="s">
        <v>4</v>
      </c>
      <c r="I145" t="s">
        <v>4</v>
      </c>
      <c r="J145" t="s">
        <v>4</v>
      </c>
      <c r="K145" t="s">
        <v>4</v>
      </c>
      <c r="L145" t="s">
        <v>4</v>
      </c>
      <c r="M145" t="s">
        <v>4</v>
      </c>
      <c r="N145" t="s">
        <v>4</v>
      </c>
      <c r="O145" t="s">
        <v>4</v>
      </c>
    </row>
    <row r="146" spans="5:15" ht="12.75">
      <c r="E146" t="s">
        <v>4</v>
      </c>
      <c r="F146" t="s">
        <v>4</v>
      </c>
      <c r="G146" t="s">
        <v>4</v>
      </c>
      <c r="H146" t="s">
        <v>4</v>
      </c>
      <c r="I146" t="s">
        <v>4</v>
      </c>
      <c r="J146" t="s">
        <v>4</v>
      </c>
      <c r="K146" t="s">
        <v>4</v>
      </c>
      <c r="L146" t="s">
        <v>4</v>
      </c>
      <c r="M146" t="s">
        <v>4</v>
      </c>
      <c r="N146" t="s">
        <v>4</v>
      </c>
      <c r="O146" t="s">
        <v>4</v>
      </c>
    </row>
    <row r="147" spans="5:15" ht="12.75">
      <c r="E147" t="s">
        <v>4</v>
      </c>
      <c r="F147" t="s">
        <v>4</v>
      </c>
      <c r="G147" t="s">
        <v>4</v>
      </c>
      <c r="H147" t="s">
        <v>4</v>
      </c>
      <c r="I147" t="s">
        <v>4</v>
      </c>
      <c r="J147" t="s">
        <v>4</v>
      </c>
      <c r="K147" t="s">
        <v>4</v>
      </c>
      <c r="L147" t="s">
        <v>4</v>
      </c>
      <c r="M147" t="s">
        <v>4</v>
      </c>
      <c r="N147" t="s">
        <v>4</v>
      </c>
      <c r="O147" t="s">
        <v>4</v>
      </c>
    </row>
    <row r="148" spans="5:15" ht="12.75">
      <c r="E148" t="s">
        <v>4</v>
      </c>
      <c r="F148" t="s">
        <v>4</v>
      </c>
      <c r="G148" t="s">
        <v>4</v>
      </c>
      <c r="H148" t="s">
        <v>4</v>
      </c>
      <c r="I148" t="s">
        <v>4</v>
      </c>
      <c r="J148" t="s">
        <v>4</v>
      </c>
      <c r="K148" t="s">
        <v>4</v>
      </c>
      <c r="L148" t="s">
        <v>4</v>
      </c>
      <c r="M148" t="s">
        <v>4</v>
      </c>
      <c r="N148" t="s">
        <v>4</v>
      </c>
      <c r="O148" t="s">
        <v>4</v>
      </c>
    </row>
    <row r="149" spans="5:15" ht="12.75">
      <c r="E149" t="s">
        <v>4</v>
      </c>
      <c r="F149" t="s">
        <v>4</v>
      </c>
      <c r="G149" t="s">
        <v>4</v>
      </c>
      <c r="H149" t="s">
        <v>4</v>
      </c>
      <c r="I149" t="s">
        <v>4</v>
      </c>
      <c r="J149" t="s">
        <v>4</v>
      </c>
      <c r="K149" t="s">
        <v>4</v>
      </c>
      <c r="L149" t="s">
        <v>4</v>
      </c>
      <c r="M149" t="s">
        <v>4</v>
      </c>
      <c r="N149" t="s">
        <v>4</v>
      </c>
      <c r="O149" t="s">
        <v>4</v>
      </c>
    </row>
    <row r="150" spans="5:15" ht="12.75">
      <c r="E150" t="s">
        <v>4</v>
      </c>
      <c r="F150" t="s">
        <v>4</v>
      </c>
      <c r="G150" t="s">
        <v>4</v>
      </c>
      <c r="H150" t="s">
        <v>4</v>
      </c>
      <c r="I150" t="s">
        <v>4</v>
      </c>
      <c r="J150" t="s">
        <v>4</v>
      </c>
      <c r="K150" t="s">
        <v>4</v>
      </c>
      <c r="L150" t="s">
        <v>4</v>
      </c>
      <c r="M150" t="s">
        <v>4</v>
      </c>
      <c r="N150" t="s">
        <v>4</v>
      </c>
      <c r="O150" t="s">
        <v>4</v>
      </c>
    </row>
  </sheetData>
  <sheetProtection/>
  <mergeCells count="29">
    <mergeCell ref="D26:AJ28"/>
    <mergeCell ref="AL28:AN28"/>
    <mergeCell ref="AP26:AR29"/>
    <mergeCell ref="AI24:AJ24"/>
    <mergeCell ref="AI15:AJ15"/>
    <mergeCell ref="AI16:AJ16"/>
    <mergeCell ref="AI21:AJ21"/>
    <mergeCell ref="AI22:AJ22"/>
    <mergeCell ref="AI17:AJ17"/>
    <mergeCell ref="AI18:AJ18"/>
    <mergeCell ref="AI19:AJ19"/>
    <mergeCell ref="AI20:AJ20"/>
    <mergeCell ref="AI23:AJ23"/>
    <mergeCell ref="D14:AH14"/>
    <mergeCell ref="AI3:AJ3"/>
    <mergeCell ref="AI4:AJ4"/>
    <mergeCell ref="AI5:AJ5"/>
    <mergeCell ref="AI6:AJ6"/>
    <mergeCell ref="AI7:AJ7"/>
    <mergeCell ref="AI8:AJ8"/>
    <mergeCell ref="AI9:AJ9"/>
    <mergeCell ref="AI10:AJ10"/>
    <mergeCell ref="AI2:AJ2"/>
    <mergeCell ref="AI14:AJ14"/>
    <mergeCell ref="E3:R3"/>
    <mergeCell ref="T3:AG3"/>
    <mergeCell ref="AI11:AJ11"/>
    <mergeCell ref="AI12:AJ12"/>
    <mergeCell ref="AI13:AJ13"/>
  </mergeCells>
  <conditionalFormatting sqref="K15:K24 M4:Q13 M15:Q24 Y15:Y24 AF15:AF24 AB15:AD24 U4:V13 R2 AF4:AF13 AB4:AD13 F4:I13 K4:K13 AI4:AJ24 Y4:Y13 F15:I24 U15:V24">
    <cfRule type="cellIs" priority="1" dxfId="0" operator="equal" stopIfTrue="1">
      <formula>0</formula>
    </cfRule>
  </conditionalFormatting>
  <conditionalFormatting sqref="AK5:AK13 AK15:AK24">
    <cfRule type="cellIs" priority="2" dxfId="4" operator="lessThan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2"/>
  <dimension ref="D1:AY29"/>
  <sheetViews>
    <sheetView showGridLines="0" zoomScalePageLayoutView="0" workbookViewId="0" topLeftCell="C1">
      <selection activeCell="AM2" sqref="AM2"/>
    </sheetView>
  </sheetViews>
  <sheetFormatPr defaultColWidth="11.421875" defaultRowHeight="12.75"/>
  <cols>
    <col min="1" max="1" width="3.28125" style="0" customWidth="1"/>
    <col min="2" max="2" width="2.7109375" style="0" customWidth="1"/>
    <col min="3" max="3" width="1.8515625" style="0" customWidth="1"/>
    <col min="4" max="4" width="6.00390625" style="0" customWidth="1"/>
    <col min="5" max="5" width="3.421875" style="0" customWidth="1"/>
    <col min="6" max="18" width="2.00390625" style="0" customWidth="1"/>
    <col min="19" max="19" width="4.57421875" style="0" customWidth="1"/>
    <col min="20" max="20" width="2.7109375" style="0" customWidth="1"/>
    <col min="21" max="35" width="2.00390625" style="0" customWidth="1"/>
    <col min="36" max="36" width="5.00390625" style="0" customWidth="1"/>
    <col min="37" max="37" width="4.421875" style="0" customWidth="1"/>
    <col min="39" max="39" width="8.7109375" style="0" customWidth="1"/>
    <col min="42" max="42" width="8.00390625" style="0" customWidth="1"/>
    <col min="44" max="44" width="8.57421875" style="0" customWidth="1"/>
    <col min="45" max="45" width="14.7109375" style="0" customWidth="1"/>
  </cols>
  <sheetData>
    <row r="1" spans="4:18" ht="12.75" thickBot="1"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4:38" ht="13.5" thickBot="1">
      <c r="D2" s="53"/>
      <c r="E2" s="46">
        <v>1</v>
      </c>
      <c r="F2" s="46">
        <v>2</v>
      </c>
      <c r="G2" s="46">
        <v>3</v>
      </c>
      <c r="H2" s="35">
        <v>4</v>
      </c>
      <c r="I2" s="46">
        <v>5</v>
      </c>
      <c r="J2" s="46">
        <v>6</v>
      </c>
      <c r="K2" s="46">
        <v>7</v>
      </c>
      <c r="L2" s="46">
        <v>8</v>
      </c>
      <c r="M2" s="46">
        <v>9</v>
      </c>
      <c r="N2" s="46">
        <v>0</v>
      </c>
      <c r="O2" s="35">
        <v>1</v>
      </c>
      <c r="P2" s="46">
        <v>2</v>
      </c>
      <c r="Q2" s="35">
        <v>3</v>
      </c>
      <c r="R2" s="45">
        <v>4</v>
      </c>
      <c r="S2" s="21"/>
      <c r="T2" s="48">
        <v>1</v>
      </c>
      <c r="U2" s="35">
        <v>2</v>
      </c>
      <c r="V2" s="46">
        <v>3</v>
      </c>
      <c r="W2" s="46">
        <v>4</v>
      </c>
      <c r="X2" s="45">
        <v>5</v>
      </c>
      <c r="Y2" s="46">
        <v>6</v>
      </c>
      <c r="Z2" s="46">
        <v>7</v>
      </c>
      <c r="AA2" s="35">
        <v>8</v>
      </c>
      <c r="AB2" s="35">
        <v>9</v>
      </c>
      <c r="AC2" s="46">
        <v>0</v>
      </c>
      <c r="AD2" s="46">
        <v>1</v>
      </c>
      <c r="AE2" s="45">
        <v>2</v>
      </c>
      <c r="AF2" s="46">
        <v>3</v>
      </c>
      <c r="AG2" s="45">
        <v>4</v>
      </c>
      <c r="AH2" s="12"/>
      <c r="AJ2" s="129" t="s">
        <v>0</v>
      </c>
      <c r="AK2" s="91"/>
      <c r="AL2" s="81">
        <f>Graphik!B3</f>
        <v>2</v>
      </c>
    </row>
    <row r="3" spans="4:51" ht="12.75">
      <c r="D3" s="38"/>
      <c r="E3" s="100" t="s">
        <v>24</v>
      </c>
      <c r="F3" s="100" t="s">
        <v>8</v>
      </c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1"/>
      <c r="S3" s="15"/>
      <c r="T3" s="128" t="s">
        <v>25</v>
      </c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1"/>
      <c r="AH3" s="15"/>
      <c r="AI3" s="3"/>
      <c r="AJ3" s="102" t="s">
        <v>22</v>
      </c>
      <c r="AK3" s="103"/>
      <c r="AL3" s="78" t="s">
        <v>30</v>
      </c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31"/>
      <c r="AY3" s="30"/>
    </row>
    <row r="4" spans="4:38" ht="12.75">
      <c r="D4" s="38">
        <v>1</v>
      </c>
      <c r="E4" s="62">
        <v>1</v>
      </c>
      <c r="F4" s="62">
        <v>1</v>
      </c>
      <c r="G4" s="62">
        <v>1</v>
      </c>
      <c r="H4" s="63">
        <v>1</v>
      </c>
      <c r="I4" s="62">
        <v>1</v>
      </c>
      <c r="J4" s="62">
        <v>1</v>
      </c>
      <c r="K4" s="62">
        <v>1</v>
      </c>
      <c r="L4" s="62">
        <v>1</v>
      </c>
      <c r="M4" s="62">
        <v>1</v>
      </c>
      <c r="N4" s="62">
        <v>1</v>
      </c>
      <c r="O4" s="63">
        <v>1</v>
      </c>
      <c r="P4" s="62">
        <v>1</v>
      </c>
      <c r="Q4" s="63">
        <v>1</v>
      </c>
      <c r="R4" s="64">
        <v>1</v>
      </c>
      <c r="S4" s="65" t="s">
        <v>4</v>
      </c>
      <c r="T4" s="38">
        <v>1</v>
      </c>
      <c r="U4" s="63">
        <v>1</v>
      </c>
      <c r="V4" s="62">
        <v>1</v>
      </c>
      <c r="W4" s="62">
        <v>0</v>
      </c>
      <c r="X4" s="63">
        <v>0</v>
      </c>
      <c r="Y4" s="62">
        <v>1</v>
      </c>
      <c r="Z4" s="62">
        <v>0</v>
      </c>
      <c r="AA4" s="63">
        <v>0</v>
      </c>
      <c r="AB4" s="63">
        <v>0</v>
      </c>
      <c r="AC4" s="62">
        <v>0</v>
      </c>
      <c r="AD4" s="62">
        <v>1</v>
      </c>
      <c r="AE4" s="63">
        <v>1</v>
      </c>
      <c r="AF4" s="62">
        <v>0</v>
      </c>
      <c r="AG4" s="64">
        <v>1</v>
      </c>
      <c r="AH4" s="61" t="s">
        <v>4</v>
      </c>
      <c r="AI4" t="s">
        <v>4</v>
      </c>
      <c r="AJ4" s="93">
        <v>0</v>
      </c>
      <c r="AK4" s="94"/>
      <c r="AL4" s="76">
        <f>Plott_I!G27</f>
        <v>1</v>
      </c>
    </row>
    <row r="5" spans="4:38" ht="12.75">
      <c r="D5" s="38">
        <v>2</v>
      </c>
      <c r="E5" s="62">
        <v>0</v>
      </c>
      <c r="F5" s="62">
        <v>1</v>
      </c>
      <c r="G5" s="62">
        <v>1</v>
      </c>
      <c r="H5" s="63">
        <v>1</v>
      </c>
      <c r="I5" s="62">
        <v>1</v>
      </c>
      <c r="J5" s="62">
        <v>1</v>
      </c>
      <c r="K5" s="62">
        <v>1</v>
      </c>
      <c r="L5" s="62">
        <v>1</v>
      </c>
      <c r="M5" s="62">
        <v>1</v>
      </c>
      <c r="N5" s="62">
        <v>1</v>
      </c>
      <c r="O5" s="63">
        <v>1</v>
      </c>
      <c r="P5" s="62">
        <v>1</v>
      </c>
      <c r="Q5" s="63">
        <v>1</v>
      </c>
      <c r="R5" s="64">
        <v>1</v>
      </c>
      <c r="S5" s="65" t="s">
        <v>4</v>
      </c>
      <c r="T5" s="38">
        <v>1</v>
      </c>
      <c r="U5" s="63">
        <v>1</v>
      </c>
      <c r="V5" s="62">
        <v>1</v>
      </c>
      <c r="W5" s="62">
        <v>1</v>
      </c>
      <c r="X5" s="63">
        <v>0</v>
      </c>
      <c r="Y5" s="62">
        <v>0</v>
      </c>
      <c r="Z5" s="62">
        <v>1</v>
      </c>
      <c r="AA5" s="63">
        <v>0</v>
      </c>
      <c r="AB5" s="63">
        <v>0</v>
      </c>
      <c r="AC5" s="62">
        <v>0</v>
      </c>
      <c r="AD5" s="62">
        <v>0</v>
      </c>
      <c r="AE5" s="63">
        <v>1</v>
      </c>
      <c r="AF5" s="62">
        <v>1</v>
      </c>
      <c r="AG5" s="64">
        <v>0</v>
      </c>
      <c r="AH5" s="61" t="s">
        <v>4</v>
      </c>
      <c r="AI5" t="s">
        <v>4</v>
      </c>
      <c r="AJ5" s="93">
        <v>1</v>
      </c>
      <c r="AK5" s="94"/>
      <c r="AL5" s="76">
        <f>Plott_I!G28</f>
        <v>0.0009775171056389809</v>
      </c>
    </row>
    <row r="6" spans="4:38" ht="12.75">
      <c r="D6" s="38">
        <v>3</v>
      </c>
      <c r="E6" s="62">
        <v>0</v>
      </c>
      <c r="F6" s="62">
        <v>0</v>
      </c>
      <c r="G6" s="62">
        <v>1</v>
      </c>
      <c r="H6" s="63">
        <v>1</v>
      </c>
      <c r="I6" s="62">
        <v>1</v>
      </c>
      <c r="J6" s="62">
        <v>1</v>
      </c>
      <c r="K6" s="62">
        <v>1</v>
      </c>
      <c r="L6" s="62">
        <v>1</v>
      </c>
      <c r="M6" s="62">
        <v>1</v>
      </c>
      <c r="N6" s="62">
        <v>1</v>
      </c>
      <c r="O6" s="63">
        <v>1</v>
      </c>
      <c r="P6" s="62">
        <v>1</v>
      </c>
      <c r="Q6" s="63">
        <v>1</v>
      </c>
      <c r="R6" s="64">
        <v>1</v>
      </c>
      <c r="S6" s="65" t="s">
        <v>4</v>
      </c>
      <c r="T6" s="38">
        <v>0</v>
      </c>
      <c r="U6" s="63">
        <v>1</v>
      </c>
      <c r="V6" s="62">
        <v>1</v>
      </c>
      <c r="W6" s="62">
        <v>1</v>
      </c>
      <c r="X6" s="63">
        <v>1</v>
      </c>
      <c r="Y6" s="62">
        <v>0</v>
      </c>
      <c r="Z6" s="62">
        <v>0</v>
      </c>
      <c r="AA6" s="63">
        <v>1</v>
      </c>
      <c r="AB6" s="63">
        <v>0</v>
      </c>
      <c r="AC6" s="62">
        <v>0</v>
      </c>
      <c r="AD6" s="62">
        <v>0</v>
      </c>
      <c r="AE6" s="63">
        <v>0</v>
      </c>
      <c r="AF6" s="62">
        <v>1</v>
      </c>
      <c r="AG6" s="64">
        <v>1</v>
      </c>
      <c r="AH6" s="61" t="s">
        <v>4</v>
      </c>
      <c r="AI6" t="s">
        <v>4</v>
      </c>
      <c r="AJ6" s="93">
        <v>0</v>
      </c>
      <c r="AK6" s="94"/>
      <c r="AL6" s="76">
        <f>Plott_I!G29</f>
        <v>-0.0029325513169169426</v>
      </c>
    </row>
    <row r="7" spans="4:38" ht="12.75">
      <c r="D7" s="38">
        <v>4</v>
      </c>
      <c r="E7" s="62">
        <v>0</v>
      </c>
      <c r="F7" s="62">
        <v>0</v>
      </c>
      <c r="G7" s="62">
        <v>0</v>
      </c>
      <c r="H7" s="63">
        <v>1</v>
      </c>
      <c r="I7" s="62">
        <v>1</v>
      </c>
      <c r="J7" s="62">
        <v>1</v>
      </c>
      <c r="K7" s="62">
        <v>1</v>
      </c>
      <c r="L7" s="62">
        <v>1</v>
      </c>
      <c r="M7" s="62">
        <v>1</v>
      </c>
      <c r="N7" s="62">
        <v>1</v>
      </c>
      <c r="O7" s="63">
        <v>1</v>
      </c>
      <c r="P7" s="62">
        <v>1</v>
      </c>
      <c r="Q7" s="63">
        <v>1</v>
      </c>
      <c r="R7" s="64">
        <v>1</v>
      </c>
      <c r="S7" s="65" t="s">
        <v>4</v>
      </c>
      <c r="T7" s="38">
        <v>0</v>
      </c>
      <c r="U7" s="63">
        <v>0</v>
      </c>
      <c r="V7" s="62">
        <v>1</v>
      </c>
      <c r="W7" s="62">
        <v>1</v>
      </c>
      <c r="X7" s="63">
        <v>1</v>
      </c>
      <c r="Y7" s="62">
        <v>1</v>
      </c>
      <c r="Z7" s="62">
        <v>0</v>
      </c>
      <c r="AA7" s="63">
        <v>0</v>
      </c>
      <c r="AB7" s="63">
        <v>1</v>
      </c>
      <c r="AC7" s="62">
        <v>0</v>
      </c>
      <c r="AD7" s="62">
        <v>0</v>
      </c>
      <c r="AE7" s="63">
        <v>0</v>
      </c>
      <c r="AF7" s="62">
        <v>0</v>
      </c>
      <c r="AG7" s="64">
        <v>1</v>
      </c>
      <c r="AH7" s="61" t="s">
        <v>4</v>
      </c>
      <c r="AI7" t="s">
        <v>4</v>
      </c>
      <c r="AJ7" s="93">
        <v>0</v>
      </c>
      <c r="AK7" s="94"/>
      <c r="AL7" s="76">
        <f>Plott_I!G30</f>
        <v>-0.0009775171056389809</v>
      </c>
    </row>
    <row r="8" spans="4:38" ht="12.75">
      <c r="D8" s="38">
        <v>5</v>
      </c>
      <c r="E8" s="62">
        <v>0</v>
      </c>
      <c r="F8" s="62">
        <v>0</v>
      </c>
      <c r="G8" s="62">
        <v>0</v>
      </c>
      <c r="H8" s="63">
        <v>0</v>
      </c>
      <c r="I8" s="62">
        <v>1</v>
      </c>
      <c r="J8" s="62">
        <v>1</v>
      </c>
      <c r="K8" s="62">
        <v>1</v>
      </c>
      <c r="L8" s="62">
        <v>1</v>
      </c>
      <c r="M8" s="62">
        <v>1</v>
      </c>
      <c r="N8" s="62">
        <v>1</v>
      </c>
      <c r="O8" s="63">
        <v>1</v>
      </c>
      <c r="P8" s="62">
        <v>1</v>
      </c>
      <c r="Q8" s="63">
        <v>1</v>
      </c>
      <c r="R8" s="64">
        <v>1</v>
      </c>
      <c r="S8" s="65" t="s">
        <v>4</v>
      </c>
      <c r="T8" s="38">
        <v>1</v>
      </c>
      <c r="U8" s="63">
        <v>0</v>
      </c>
      <c r="V8" s="62">
        <v>0</v>
      </c>
      <c r="W8" s="62">
        <v>1</v>
      </c>
      <c r="X8" s="63">
        <v>1</v>
      </c>
      <c r="Y8" s="62">
        <v>1</v>
      </c>
      <c r="Z8" s="62">
        <v>1</v>
      </c>
      <c r="AA8" s="63">
        <v>0</v>
      </c>
      <c r="AB8" s="63">
        <v>0</v>
      </c>
      <c r="AC8" s="62">
        <v>1</v>
      </c>
      <c r="AD8" s="62">
        <v>0</v>
      </c>
      <c r="AE8" s="63">
        <v>0</v>
      </c>
      <c r="AF8" s="62">
        <v>0</v>
      </c>
      <c r="AG8" s="64">
        <v>0</v>
      </c>
      <c r="AH8" s="61" t="s">
        <v>4</v>
      </c>
      <c r="AI8" t="s">
        <v>4</v>
      </c>
      <c r="AJ8" s="93">
        <v>1</v>
      </c>
      <c r="AK8" s="94"/>
      <c r="AL8" s="76">
        <f>Plott_I!G31</f>
        <v>-0.0017595307435840368</v>
      </c>
    </row>
    <row r="9" spans="4:38" ht="12.75">
      <c r="D9" s="38">
        <v>6</v>
      </c>
      <c r="E9" s="62">
        <v>1</v>
      </c>
      <c r="F9" s="62">
        <v>0</v>
      </c>
      <c r="G9" s="62">
        <v>0</v>
      </c>
      <c r="H9" s="63">
        <v>0</v>
      </c>
      <c r="I9" s="62">
        <v>0</v>
      </c>
      <c r="J9" s="62">
        <v>1</v>
      </c>
      <c r="K9" s="62">
        <v>1</v>
      </c>
      <c r="L9" s="62">
        <v>1</v>
      </c>
      <c r="M9" s="62">
        <v>1</v>
      </c>
      <c r="N9" s="62">
        <v>1</v>
      </c>
      <c r="O9" s="63">
        <v>1</v>
      </c>
      <c r="P9" s="62">
        <v>1</v>
      </c>
      <c r="Q9" s="63">
        <v>1</v>
      </c>
      <c r="R9" s="64">
        <v>1</v>
      </c>
      <c r="S9" s="65" t="s">
        <v>4</v>
      </c>
      <c r="T9" s="38">
        <v>1</v>
      </c>
      <c r="U9" s="63">
        <v>1</v>
      </c>
      <c r="V9" s="62">
        <v>0</v>
      </c>
      <c r="W9" s="62">
        <v>0</v>
      </c>
      <c r="X9" s="63">
        <v>1</v>
      </c>
      <c r="Y9" s="62">
        <v>1</v>
      </c>
      <c r="Z9" s="62">
        <v>1</v>
      </c>
      <c r="AA9" s="63">
        <v>1</v>
      </c>
      <c r="AB9" s="63">
        <v>0</v>
      </c>
      <c r="AC9" s="62">
        <v>0</v>
      </c>
      <c r="AD9" s="62">
        <v>1</v>
      </c>
      <c r="AE9" s="63">
        <v>0</v>
      </c>
      <c r="AF9" s="62">
        <v>0</v>
      </c>
      <c r="AG9" s="64">
        <v>0</v>
      </c>
      <c r="AH9" s="61" t="s">
        <v>4</v>
      </c>
      <c r="AI9" t="s">
        <v>4</v>
      </c>
      <c r="AJ9" s="93">
        <v>1</v>
      </c>
      <c r="AK9" s="94"/>
      <c r="AL9" s="76">
        <f>Plott_I!G32</f>
        <v>0.0037145649548619986</v>
      </c>
    </row>
    <row r="10" spans="4:38" ht="12.75">
      <c r="D10" s="38">
        <v>7</v>
      </c>
      <c r="E10" s="62">
        <v>1</v>
      </c>
      <c r="F10" s="62">
        <v>1</v>
      </c>
      <c r="G10" s="62">
        <v>0</v>
      </c>
      <c r="H10" s="63">
        <v>0</v>
      </c>
      <c r="I10" s="62">
        <v>0</v>
      </c>
      <c r="J10" s="62">
        <v>0</v>
      </c>
      <c r="K10" s="62">
        <v>1</v>
      </c>
      <c r="L10" s="62">
        <v>1</v>
      </c>
      <c r="M10" s="62">
        <v>1</v>
      </c>
      <c r="N10" s="62">
        <v>1</v>
      </c>
      <c r="O10" s="63">
        <v>1</v>
      </c>
      <c r="P10" s="62">
        <v>1</v>
      </c>
      <c r="Q10" s="63">
        <v>1</v>
      </c>
      <c r="R10" s="64">
        <v>1</v>
      </c>
      <c r="S10" s="65" t="s">
        <v>4</v>
      </c>
      <c r="T10" s="38">
        <v>1</v>
      </c>
      <c r="U10" s="63">
        <v>1</v>
      </c>
      <c r="V10" s="62">
        <v>1</v>
      </c>
      <c r="W10" s="62">
        <v>0</v>
      </c>
      <c r="X10" s="63">
        <v>0</v>
      </c>
      <c r="Y10" s="62">
        <v>1</v>
      </c>
      <c r="Z10" s="62">
        <v>1</v>
      </c>
      <c r="AA10" s="63">
        <v>1</v>
      </c>
      <c r="AB10" s="63">
        <v>1</v>
      </c>
      <c r="AC10" s="62">
        <v>0</v>
      </c>
      <c r="AD10" s="62">
        <v>0</v>
      </c>
      <c r="AE10" s="63">
        <v>1</v>
      </c>
      <c r="AF10" s="62">
        <v>0</v>
      </c>
      <c r="AG10" s="64">
        <v>0</v>
      </c>
      <c r="AH10" s="61" t="s">
        <v>4</v>
      </c>
      <c r="AI10" t="s">
        <v>4</v>
      </c>
      <c r="AJ10" s="93">
        <v>1</v>
      </c>
      <c r="AK10" s="94"/>
      <c r="AL10" s="76">
        <f>Plott_I!G33</f>
        <v>0.01075268816202879</v>
      </c>
    </row>
    <row r="11" spans="4:38" ht="12.75">
      <c r="D11" s="38">
        <v>8</v>
      </c>
      <c r="E11" s="62">
        <v>1</v>
      </c>
      <c r="F11" s="62">
        <v>1</v>
      </c>
      <c r="G11" s="62">
        <v>1</v>
      </c>
      <c r="H11" s="63">
        <v>0</v>
      </c>
      <c r="I11" s="62">
        <v>0</v>
      </c>
      <c r="J11" s="62">
        <v>0</v>
      </c>
      <c r="K11" s="62">
        <v>0</v>
      </c>
      <c r="L11" s="62">
        <v>1</v>
      </c>
      <c r="M11" s="62">
        <v>1</v>
      </c>
      <c r="N11" s="62">
        <v>1</v>
      </c>
      <c r="O11" s="63">
        <v>1</v>
      </c>
      <c r="P11" s="62">
        <v>1</v>
      </c>
      <c r="Q11" s="63">
        <v>1</v>
      </c>
      <c r="R11" s="64">
        <v>1</v>
      </c>
      <c r="S11" s="65" t="s">
        <v>4</v>
      </c>
      <c r="T11" s="38">
        <v>0</v>
      </c>
      <c r="U11" s="63">
        <v>1</v>
      </c>
      <c r="V11" s="62">
        <v>1</v>
      </c>
      <c r="W11" s="62">
        <v>1</v>
      </c>
      <c r="X11" s="63">
        <v>0</v>
      </c>
      <c r="Y11" s="62">
        <v>0</v>
      </c>
      <c r="Z11" s="62">
        <v>1</v>
      </c>
      <c r="AA11" s="63">
        <v>1</v>
      </c>
      <c r="AB11" s="63">
        <v>1</v>
      </c>
      <c r="AC11" s="62">
        <v>1</v>
      </c>
      <c r="AD11" s="62">
        <v>0</v>
      </c>
      <c r="AE11" s="63">
        <v>0</v>
      </c>
      <c r="AF11" s="62">
        <v>1</v>
      </c>
      <c r="AG11" s="64">
        <v>0</v>
      </c>
      <c r="AH11" s="61" t="s">
        <v>4</v>
      </c>
      <c r="AI11" t="s">
        <v>4</v>
      </c>
      <c r="AJ11" s="93">
        <v>1</v>
      </c>
      <c r="AK11" s="94"/>
      <c r="AL11" s="76">
        <f>Plott_I!G34</f>
        <v>0.017399804666638374</v>
      </c>
    </row>
    <row r="12" spans="4:38" ht="12.75">
      <c r="D12" s="38">
        <v>9</v>
      </c>
      <c r="E12" s="62">
        <v>1</v>
      </c>
      <c r="F12" s="62">
        <v>1</v>
      </c>
      <c r="G12" s="62">
        <v>1</v>
      </c>
      <c r="H12" s="63">
        <v>1</v>
      </c>
      <c r="I12" s="62">
        <v>0</v>
      </c>
      <c r="J12" s="62">
        <v>0</v>
      </c>
      <c r="K12" s="62">
        <v>0</v>
      </c>
      <c r="L12" s="62">
        <v>0</v>
      </c>
      <c r="M12" s="62">
        <v>1</v>
      </c>
      <c r="N12" s="62">
        <v>1</v>
      </c>
      <c r="O12" s="63">
        <v>1</v>
      </c>
      <c r="P12" s="62">
        <v>1</v>
      </c>
      <c r="Q12" s="63">
        <v>1</v>
      </c>
      <c r="R12" s="64">
        <v>1</v>
      </c>
      <c r="S12" s="65" t="s">
        <v>4</v>
      </c>
      <c r="T12" s="38">
        <v>1</v>
      </c>
      <c r="U12" s="63">
        <v>0</v>
      </c>
      <c r="V12" s="62">
        <v>1</v>
      </c>
      <c r="W12" s="62">
        <v>1</v>
      </c>
      <c r="X12" s="63">
        <v>1</v>
      </c>
      <c r="Y12" s="62">
        <v>0</v>
      </c>
      <c r="Z12" s="62">
        <v>0</v>
      </c>
      <c r="AA12" s="63">
        <v>1</v>
      </c>
      <c r="AB12" s="63">
        <v>1</v>
      </c>
      <c r="AC12" s="62">
        <v>1</v>
      </c>
      <c r="AD12" s="62">
        <v>1</v>
      </c>
      <c r="AE12" s="63">
        <v>0</v>
      </c>
      <c r="AF12" s="62">
        <v>0</v>
      </c>
      <c r="AG12" s="64">
        <v>1</v>
      </c>
      <c r="AH12" s="61" t="s">
        <v>4</v>
      </c>
      <c r="AI12" t="s">
        <v>4</v>
      </c>
      <c r="AJ12" s="93">
        <v>0</v>
      </c>
      <c r="AK12" s="94"/>
      <c r="AL12" s="76">
        <f>Plott_I!G35</f>
        <v>0.008015640079975128</v>
      </c>
    </row>
    <row r="13" spans="4:38" ht="12.75">
      <c r="D13" s="49">
        <v>10</v>
      </c>
      <c r="E13" s="66">
        <v>0</v>
      </c>
      <c r="F13" s="66">
        <v>1</v>
      </c>
      <c r="G13" s="66">
        <v>1</v>
      </c>
      <c r="H13" s="67">
        <v>1</v>
      </c>
      <c r="I13" s="66">
        <v>1</v>
      </c>
      <c r="J13" s="66">
        <v>0</v>
      </c>
      <c r="K13" s="66">
        <v>0</v>
      </c>
      <c r="L13" s="66">
        <v>0</v>
      </c>
      <c r="M13" s="66">
        <v>0</v>
      </c>
      <c r="N13" s="66">
        <v>1</v>
      </c>
      <c r="O13" s="67">
        <v>1</v>
      </c>
      <c r="P13" s="66">
        <v>1</v>
      </c>
      <c r="Q13" s="67">
        <v>1</v>
      </c>
      <c r="R13" s="68">
        <v>1</v>
      </c>
      <c r="S13" s="65" t="s">
        <v>4</v>
      </c>
      <c r="T13" s="49">
        <v>0</v>
      </c>
      <c r="U13" s="67">
        <v>1</v>
      </c>
      <c r="V13" s="66">
        <v>0</v>
      </c>
      <c r="W13" s="66">
        <v>1</v>
      </c>
      <c r="X13" s="67">
        <v>1</v>
      </c>
      <c r="Y13" s="66">
        <v>1</v>
      </c>
      <c r="Z13" s="66">
        <v>0</v>
      </c>
      <c r="AA13" s="67">
        <v>0</v>
      </c>
      <c r="AB13" s="67">
        <v>1</v>
      </c>
      <c r="AC13" s="66">
        <v>1</v>
      </c>
      <c r="AD13" s="66">
        <v>1</v>
      </c>
      <c r="AE13" s="67">
        <v>1</v>
      </c>
      <c r="AF13" s="66">
        <v>0</v>
      </c>
      <c r="AG13" s="68">
        <v>0</v>
      </c>
      <c r="AH13" s="61" t="s">
        <v>4</v>
      </c>
      <c r="AI13" t="s">
        <v>4</v>
      </c>
      <c r="AJ13" s="95">
        <v>1</v>
      </c>
      <c r="AK13" s="96"/>
      <c r="AL13" s="79">
        <f>Plott_I!G36</f>
        <v>0.017008798196911812</v>
      </c>
    </row>
    <row r="14" spans="4:38" ht="12.75"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3" t="s">
        <v>4</v>
      </c>
      <c r="AJ14" s="99" t="s">
        <v>4</v>
      </c>
      <c r="AK14" s="99" t="s">
        <v>4</v>
      </c>
      <c r="AL14" s="82"/>
    </row>
    <row r="15" spans="4:38" ht="12.75">
      <c r="D15" s="39">
        <v>10221</v>
      </c>
      <c r="E15" s="69">
        <v>0</v>
      </c>
      <c r="F15" s="69">
        <v>0</v>
      </c>
      <c r="G15" s="69">
        <v>0</v>
      </c>
      <c r="H15" s="70">
        <v>1</v>
      </c>
      <c r="I15" s="69">
        <v>1</v>
      </c>
      <c r="J15" s="69">
        <v>1</v>
      </c>
      <c r="K15" s="69">
        <v>1</v>
      </c>
      <c r="L15" s="69">
        <v>0</v>
      </c>
      <c r="M15" s="69">
        <v>0</v>
      </c>
      <c r="N15" s="69">
        <v>0</v>
      </c>
      <c r="O15" s="70">
        <v>1</v>
      </c>
      <c r="P15" s="69">
        <v>1</v>
      </c>
      <c r="Q15" s="70">
        <v>1</v>
      </c>
      <c r="R15" s="71">
        <v>1</v>
      </c>
      <c r="S15" s="61" t="s">
        <v>4</v>
      </c>
      <c r="T15" s="39">
        <v>0</v>
      </c>
      <c r="U15" s="70">
        <v>0</v>
      </c>
      <c r="V15" s="69">
        <v>0</v>
      </c>
      <c r="W15" s="69">
        <v>1</v>
      </c>
      <c r="X15" s="63">
        <v>1</v>
      </c>
      <c r="Y15" s="69">
        <v>0</v>
      </c>
      <c r="Z15" s="69">
        <v>1</v>
      </c>
      <c r="AA15" s="70">
        <v>0</v>
      </c>
      <c r="AB15" s="70">
        <v>0</v>
      </c>
      <c r="AC15" s="69">
        <v>0</v>
      </c>
      <c r="AD15" s="69">
        <v>1</v>
      </c>
      <c r="AE15" s="70">
        <v>1</v>
      </c>
      <c r="AF15" s="69">
        <v>1</v>
      </c>
      <c r="AG15" s="71">
        <v>1</v>
      </c>
      <c r="AH15" s="61" t="s">
        <v>4</v>
      </c>
      <c r="AI15" t="s">
        <v>4</v>
      </c>
      <c r="AJ15" s="130">
        <v>0</v>
      </c>
      <c r="AK15" s="131"/>
      <c r="AL15" s="80">
        <f>Plott_I!G17</f>
        <v>-0.009579667821526527</v>
      </c>
    </row>
    <row r="16" spans="4:38" ht="12.75">
      <c r="D16" s="38">
        <v>10222</v>
      </c>
      <c r="E16" s="62">
        <v>0</v>
      </c>
      <c r="F16" s="62">
        <v>0</v>
      </c>
      <c r="G16" s="62">
        <v>0</v>
      </c>
      <c r="H16" s="63">
        <v>0</v>
      </c>
      <c r="I16" s="62">
        <v>1</v>
      </c>
      <c r="J16" s="62">
        <v>1</v>
      </c>
      <c r="K16" s="62">
        <v>1</v>
      </c>
      <c r="L16" s="62">
        <v>1</v>
      </c>
      <c r="M16" s="62">
        <v>0</v>
      </c>
      <c r="N16" s="62">
        <v>0</v>
      </c>
      <c r="O16" s="63">
        <v>0</v>
      </c>
      <c r="P16" s="62">
        <v>1</v>
      </c>
      <c r="Q16" s="63">
        <v>1</v>
      </c>
      <c r="R16" s="64">
        <v>1</v>
      </c>
      <c r="S16" s="61" t="s">
        <v>4</v>
      </c>
      <c r="T16" s="38">
        <v>1</v>
      </c>
      <c r="U16" s="63">
        <v>0</v>
      </c>
      <c r="V16" s="62">
        <v>0</v>
      </c>
      <c r="W16" s="62">
        <v>0</v>
      </c>
      <c r="X16" s="63">
        <v>1</v>
      </c>
      <c r="Y16" s="62">
        <v>1</v>
      </c>
      <c r="Z16" s="62">
        <v>0</v>
      </c>
      <c r="AA16" s="63">
        <v>1</v>
      </c>
      <c r="AB16" s="63">
        <v>0</v>
      </c>
      <c r="AC16" s="62">
        <v>0</v>
      </c>
      <c r="AD16" s="62">
        <v>0</v>
      </c>
      <c r="AE16" s="63">
        <v>1</v>
      </c>
      <c r="AF16" s="62">
        <v>1</v>
      </c>
      <c r="AG16" s="64">
        <v>1</v>
      </c>
      <c r="AH16" s="61" t="s">
        <v>4</v>
      </c>
      <c r="AI16" t="s">
        <v>4</v>
      </c>
      <c r="AJ16" s="97">
        <v>0</v>
      </c>
      <c r="AK16" s="98"/>
      <c r="AL16" s="80">
        <f>Plott_I!G18</f>
        <v>0.017008798196911812</v>
      </c>
    </row>
    <row r="17" spans="4:38" ht="12.75">
      <c r="D17" s="38">
        <v>10223</v>
      </c>
      <c r="E17" s="62">
        <v>0</v>
      </c>
      <c r="F17" s="62">
        <v>0</v>
      </c>
      <c r="G17" s="62">
        <v>0</v>
      </c>
      <c r="H17" s="63">
        <v>0</v>
      </c>
      <c r="I17" s="62">
        <v>0</v>
      </c>
      <c r="J17" s="62">
        <v>1</v>
      </c>
      <c r="K17" s="62">
        <v>1</v>
      </c>
      <c r="L17" s="62">
        <v>1</v>
      </c>
      <c r="M17" s="62">
        <v>1</v>
      </c>
      <c r="N17" s="62">
        <v>0</v>
      </c>
      <c r="O17" s="63">
        <v>0</v>
      </c>
      <c r="P17" s="62">
        <v>0</v>
      </c>
      <c r="Q17" s="63">
        <v>1</v>
      </c>
      <c r="R17" s="64">
        <v>1</v>
      </c>
      <c r="S17" s="61" t="s">
        <v>4</v>
      </c>
      <c r="T17" s="38">
        <v>0</v>
      </c>
      <c r="U17" s="63">
        <v>1</v>
      </c>
      <c r="V17" s="62">
        <v>0</v>
      </c>
      <c r="W17" s="62">
        <v>0</v>
      </c>
      <c r="X17" s="63">
        <v>0</v>
      </c>
      <c r="Y17" s="62">
        <v>1</v>
      </c>
      <c r="Z17" s="62">
        <v>1</v>
      </c>
      <c r="AA17" s="63">
        <v>0</v>
      </c>
      <c r="AB17" s="63">
        <v>1</v>
      </c>
      <c r="AC17" s="62">
        <v>0</v>
      </c>
      <c r="AD17" s="62">
        <v>0</v>
      </c>
      <c r="AE17" s="63">
        <v>0</v>
      </c>
      <c r="AF17" s="62">
        <v>1</v>
      </c>
      <c r="AG17" s="64">
        <v>1</v>
      </c>
      <c r="AH17" s="61" t="s">
        <v>4</v>
      </c>
      <c r="AI17" t="s">
        <v>4</v>
      </c>
      <c r="AJ17" s="93">
        <v>0</v>
      </c>
      <c r="AK17" s="94"/>
      <c r="AL17" s="76">
        <f>Plott_I!G19</f>
        <v>0.008015640079975128</v>
      </c>
    </row>
    <row r="18" spans="4:38" ht="12.75">
      <c r="D18" s="38">
        <v>10224</v>
      </c>
      <c r="E18" s="62">
        <v>0</v>
      </c>
      <c r="F18" s="62">
        <v>0</v>
      </c>
      <c r="G18" s="62">
        <v>0</v>
      </c>
      <c r="H18" s="63">
        <v>0</v>
      </c>
      <c r="I18" s="62">
        <v>0</v>
      </c>
      <c r="J18" s="62">
        <v>0</v>
      </c>
      <c r="K18" s="62">
        <v>1</v>
      </c>
      <c r="L18" s="62">
        <v>1</v>
      </c>
      <c r="M18" s="62">
        <v>1</v>
      </c>
      <c r="N18" s="62">
        <v>1</v>
      </c>
      <c r="O18" s="63">
        <v>0</v>
      </c>
      <c r="P18" s="62">
        <v>0</v>
      </c>
      <c r="Q18" s="63">
        <v>0</v>
      </c>
      <c r="R18" s="64">
        <v>1</v>
      </c>
      <c r="S18" s="61" t="s">
        <v>4</v>
      </c>
      <c r="T18" s="38">
        <v>1</v>
      </c>
      <c r="U18" s="63">
        <v>0</v>
      </c>
      <c r="V18" s="62">
        <v>1</v>
      </c>
      <c r="W18" s="62">
        <v>0</v>
      </c>
      <c r="X18" s="63">
        <v>0</v>
      </c>
      <c r="Y18" s="62">
        <v>0</v>
      </c>
      <c r="Z18" s="62">
        <v>1</v>
      </c>
      <c r="AA18" s="63">
        <v>1</v>
      </c>
      <c r="AB18" s="63">
        <v>0</v>
      </c>
      <c r="AC18" s="62">
        <v>1</v>
      </c>
      <c r="AD18" s="62">
        <v>0</v>
      </c>
      <c r="AE18" s="63">
        <v>0</v>
      </c>
      <c r="AF18" s="62">
        <v>0</v>
      </c>
      <c r="AG18" s="64">
        <v>1</v>
      </c>
      <c r="AH18" s="61" t="s">
        <v>4</v>
      </c>
      <c r="AI18" t="s">
        <v>4</v>
      </c>
      <c r="AJ18" s="93">
        <v>0</v>
      </c>
      <c r="AK18" s="94"/>
      <c r="AL18" s="76">
        <f>Plott_I!G20</f>
        <v>0.017399804666638374</v>
      </c>
    </row>
    <row r="19" spans="4:38" ht="12.75">
      <c r="D19" s="38">
        <v>10225</v>
      </c>
      <c r="E19" s="62">
        <v>1</v>
      </c>
      <c r="F19" s="62">
        <v>0</v>
      </c>
      <c r="G19" s="62">
        <v>0</v>
      </c>
      <c r="H19" s="63">
        <v>0</v>
      </c>
      <c r="I19" s="62">
        <v>0</v>
      </c>
      <c r="J19" s="62">
        <v>0</v>
      </c>
      <c r="K19" s="62">
        <v>0</v>
      </c>
      <c r="L19" s="62">
        <v>1</v>
      </c>
      <c r="M19" s="62">
        <v>1</v>
      </c>
      <c r="N19" s="62">
        <v>1</v>
      </c>
      <c r="O19" s="63">
        <v>1</v>
      </c>
      <c r="P19" s="62">
        <v>0</v>
      </c>
      <c r="Q19" s="63">
        <v>0</v>
      </c>
      <c r="R19" s="64">
        <v>0</v>
      </c>
      <c r="S19" s="61" t="s">
        <v>4</v>
      </c>
      <c r="T19" s="38">
        <v>0</v>
      </c>
      <c r="U19" s="63">
        <v>1</v>
      </c>
      <c r="V19" s="62">
        <v>0</v>
      </c>
      <c r="W19" s="62">
        <v>1</v>
      </c>
      <c r="X19" s="63">
        <v>0</v>
      </c>
      <c r="Y19" s="62">
        <v>0</v>
      </c>
      <c r="Z19" s="62">
        <v>0</v>
      </c>
      <c r="AA19" s="63">
        <v>1</v>
      </c>
      <c r="AB19" s="63">
        <v>1</v>
      </c>
      <c r="AC19" s="62">
        <v>0</v>
      </c>
      <c r="AD19" s="62">
        <v>1</v>
      </c>
      <c r="AE19" s="63">
        <v>0</v>
      </c>
      <c r="AF19" s="62">
        <v>0</v>
      </c>
      <c r="AG19" s="64">
        <v>0</v>
      </c>
      <c r="AH19" s="61" t="s">
        <v>4</v>
      </c>
      <c r="AI19" t="s">
        <v>4</v>
      </c>
      <c r="AJ19" s="93">
        <v>0</v>
      </c>
      <c r="AK19" s="94"/>
      <c r="AL19" s="76">
        <f>Plott_I!G21</f>
        <v>0.01075268816202879</v>
      </c>
    </row>
    <row r="20" spans="4:38" ht="12.75">
      <c r="D20" s="38">
        <v>10226</v>
      </c>
      <c r="E20" s="62">
        <v>1</v>
      </c>
      <c r="F20" s="62">
        <v>1</v>
      </c>
      <c r="G20" s="62">
        <v>0</v>
      </c>
      <c r="H20" s="63">
        <v>0</v>
      </c>
      <c r="I20" s="62">
        <v>0</v>
      </c>
      <c r="J20" s="62">
        <v>0</v>
      </c>
      <c r="K20" s="62">
        <v>0</v>
      </c>
      <c r="L20" s="62">
        <v>0</v>
      </c>
      <c r="M20" s="62">
        <v>1</v>
      </c>
      <c r="N20" s="62">
        <v>1</v>
      </c>
      <c r="O20" s="63">
        <v>1</v>
      </c>
      <c r="P20" s="62">
        <v>1</v>
      </c>
      <c r="Q20" s="63">
        <v>0</v>
      </c>
      <c r="R20" s="64">
        <v>0</v>
      </c>
      <c r="S20" s="61" t="s">
        <v>4</v>
      </c>
      <c r="T20" s="38">
        <v>1</v>
      </c>
      <c r="U20" s="63">
        <v>0</v>
      </c>
      <c r="V20" s="62">
        <v>1</v>
      </c>
      <c r="W20" s="62">
        <v>0</v>
      </c>
      <c r="X20" s="63">
        <v>1</v>
      </c>
      <c r="Y20" s="62">
        <v>0</v>
      </c>
      <c r="Z20" s="62">
        <v>0</v>
      </c>
      <c r="AA20" s="63">
        <v>0</v>
      </c>
      <c r="AB20" s="63">
        <v>1</v>
      </c>
      <c r="AC20" s="62">
        <v>1</v>
      </c>
      <c r="AD20" s="62">
        <v>0</v>
      </c>
      <c r="AE20" s="63">
        <v>1</v>
      </c>
      <c r="AF20" s="62">
        <v>0</v>
      </c>
      <c r="AG20" s="64">
        <v>0</v>
      </c>
      <c r="AH20" s="61" t="s">
        <v>4</v>
      </c>
      <c r="AI20" t="s">
        <v>4</v>
      </c>
      <c r="AJ20" s="93">
        <v>0</v>
      </c>
      <c r="AK20" s="94"/>
      <c r="AL20" s="76">
        <f>Plott_I!G22</f>
        <v>0.0037145649548619986</v>
      </c>
    </row>
    <row r="21" spans="4:38" ht="12.75">
      <c r="D21" s="38">
        <v>10227</v>
      </c>
      <c r="E21" s="62">
        <v>1</v>
      </c>
      <c r="F21" s="62">
        <v>1</v>
      </c>
      <c r="G21" s="62">
        <v>1</v>
      </c>
      <c r="H21" s="63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1</v>
      </c>
      <c r="O21" s="63">
        <v>1</v>
      </c>
      <c r="P21" s="62">
        <v>1</v>
      </c>
      <c r="Q21" s="63">
        <v>1</v>
      </c>
      <c r="R21" s="64">
        <v>0</v>
      </c>
      <c r="S21" s="61" t="s">
        <v>4</v>
      </c>
      <c r="T21" s="38">
        <v>1</v>
      </c>
      <c r="U21" s="63">
        <v>1</v>
      </c>
      <c r="V21" s="62">
        <v>0</v>
      </c>
      <c r="W21" s="62">
        <v>1</v>
      </c>
      <c r="X21" s="63">
        <v>0</v>
      </c>
      <c r="Y21" s="62">
        <v>1</v>
      </c>
      <c r="Z21" s="62">
        <v>0</v>
      </c>
      <c r="AA21" s="63">
        <v>0</v>
      </c>
      <c r="AB21" s="63">
        <v>0</v>
      </c>
      <c r="AC21" s="62">
        <v>1</v>
      </c>
      <c r="AD21" s="62">
        <v>1</v>
      </c>
      <c r="AE21" s="63">
        <v>0</v>
      </c>
      <c r="AF21" s="62">
        <v>1</v>
      </c>
      <c r="AG21" s="64">
        <v>0</v>
      </c>
      <c r="AH21" s="61" t="s">
        <v>4</v>
      </c>
      <c r="AI21" t="s">
        <v>4</v>
      </c>
      <c r="AJ21" s="93">
        <v>0</v>
      </c>
      <c r="AK21" s="94"/>
      <c r="AL21" s="76">
        <f>Plott_I!G23</f>
        <v>-0.0017595307435840368</v>
      </c>
    </row>
    <row r="22" spans="4:38" ht="12.75">
      <c r="D22" s="38">
        <v>10228</v>
      </c>
      <c r="E22" s="62">
        <v>0</v>
      </c>
      <c r="F22" s="62">
        <v>1</v>
      </c>
      <c r="G22" s="62">
        <v>1</v>
      </c>
      <c r="H22" s="63">
        <v>1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3">
        <v>1</v>
      </c>
      <c r="P22" s="62">
        <v>1</v>
      </c>
      <c r="Q22" s="63">
        <v>1</v>
      </c>
      <c r="R22" s="64">
        <v>1</v>
      </c>
      <c r="S22" s="61" t="s">
        <v>4</v>
      </c>
      <c r="T22" s="38">
        <v>1</v>
      </c>
      <c r="U22" s="63">
        <v>1</v>
      </c>
      <c r="V22" s="62">
        <v>1</v>
      </c>
      <c r="W22" s="62">
        <v>0</v>
      </c>
      <c r="X22" s="63">
        <v>1</v>
      </c>
      <c r="Y22" s="62">
        <v>0</v>
      </c>
      <c r="Z22" s="62">
        <v>1</v>
      </c>
      <c r="AA22" s="63">
        <v>0</v>
      </c>
      <c r="AB22" s="63">
        <v>0</v>
      </c>
      <c r="AC22" s="62">
        <v>0</v>
      </c>
      <c r="AD22" s="62">
        <v>1</v>
      </c>
      <c r="AE22" s="63">
        <v>1</v>
      </c>
      <c r="AF22" s="62">
        <v>0</v>
      </c>
      <c r="AG22" s="64">
        <v>1</v>
      </c>
      <c r="AH22" s="61" t="s">
        <v>4</v>
      </c>
      <c r="AI22" t="s">
        <v>4</v>
      </c>
      <c r="AJ22" s="93">
        <v>0</v>
      </c>
      <c r="AK22" s="94"/>
      <c r="AL22" s="76">
        <f>Plott_I!G24</f>
        <v>-0.0009775171056389809</v>
      </c>
    </row>
    <row r="23" spans="4:38" ht="12.75">
      <c r="D23" s="38">
        <v>10229</v>
      </c>
      <c r="E23" s="62">
        <v>0</v>
      </c>
      <c r="F23" s="62">
        <v>0</v>
      </c>
      <c r="G23" s="62">
        <v>1</v>
      </c>
      <c r="H23" s="63">
        <v>1</v>
      </c>
      <c r="I23" s="62">
        <v>1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3">
        <v>0</v>
      </c>
      <c r="P23" s="62">
        <v>1</v>
      </c>
      <c r="Q23" s="63">
        <v>1</v>
      </c>
      <c r="R23" s="64">
        <v>1</v>
      </c>
      <c r="S23" s="61" t="s">
        <v>4</v>
      </c>
      <c r="T23" s="38">
        <v>0</v>
      </c>
      <c r="U23" s="63">
        <v>1</v>
      </c>
      <c r="V23" s="62">
        <v>1</v>
      </c>
      <c r="W23" s="62">
        <v>1</v>
      </c>
      <c r="X23" s="63">
        <v>0</v>
      </c>
      <c r="Y23" s="62">
        <v>1</v>
      </c>
      <c r="Z23" s="62">
        <v>0</v>
      </c>
      <c r="AA23" s="63">
        <v>1</v>
      </c>
      <c r="AB23" s="63">
        <v>0</v>
      </c>
      <c r="AC23" s="62">
        <v>0</v>
      </c>
      <c r="AD23" s="62">
        <v>0</v>
      </c>
      <c r="AE23" s="63">
        <v>1</v>
      </c>
      <c r="AF23" s="62">
        <v>1</v>
      </c>
      <c r="AG23" s="64">
        <v>0</v>
      </c>
      <c r="AH23" s="61" t="s">
        <v>4</v>
      </c>
      <c r="AI23" t="s">
        <v>4</v>
      </c>
      <c r="AJ23" s="93">
        <v>1</v>
      </c>
      <c r="AK23" s="94"/>
      <c r="AL23" s="76">
        <f>Plott_I!G25</f>
        <v>-0.0029325513169169426</v>
      </c>
    </row>
    <row r="24" spans="4:38" ht="13.5" thickBot="1">
      <c r="D24" s="41">
        <v>10230</v>
      </c>
      <c r="E24" s="72">
        <v>1</v>
      </c>
      <c r="F24" s="72">
        <v>0</v>
      </c>
      <c r="G24" s="72">
        <v>0</v>
      </c>
      <c r="H24" s="73">
        <v>1</v>
      </c>
      <c r="I24" s="72">
        <v>1</v>
      </c>
      <c r="J24" s="72">
        <v>1</v>
      </c>
      <c r="K24" s="72">
        <v>0</v>
      </c>
      <c r="L24" s="72">
        <v>0</v>
      </c>
      <c r="M24" s="72">
        <v>0</v>
      </c>
      <c r="N24" s="72">
        <v>0</v>
      </c>
      <c r="O24" s="73">
        <v>0</v>
      </c>
      <c r="P24" s="72">
        <v>0</v>
      </c>
      <c r="Q24" s="73">
        <v>1</v>
      </c>
      <c r="R24" s="74">
        <v>1</v>
      </c>
      <c r="S24" s="61" t="s">
        <v>4</v>
      </c>
      <c r="T24" s="41">
        <v>1</v>
      </c>
      <c r="U24" s="73">
        <v>0</v>
      </c>
      <c r="V24" s="72">
        <v>1</v>
      </c>
      <c r="W24" s="72">
        <v>1</v>
      </c>
      <c r="X24" s="67">
        <v>1</v>
      </c>
      <c r="Y24" s="72">
        <v>0</v>
      </c>
      <c r="Z24" s="72">
        <v>1</v>
      </c>
      <c r="AA24" s="73">
        <v>0</v>
      </c>
      <c r="AB24" s="73">
        <v>1</v>
      </c>
      <c r="AC24" s="72">
        <v>0</v>
      </c>
      <c r="AD24" s="72">
        <v>0</v>
      </c>
      <c r="AE24" s="73">
        <v>0</v>
      </c>
      <c r="AF24" s="72">
        <v>1</v>
      </c>
      <c r="AG24" s="74">
        <v>1</v>
      </c>
      <c r="AH24" s="61" t="s">
        <v>4</v>
      </c>
      <c r="AI24" t="s">
        <v>4</v>
      </c>
      <c r="AJ24" s="124">
        <v>0</v>
      </c>
      <c r="AK24" s="125"/>
      <c r="AL24" s="77">
        <f>Plott_I!G26</f>
        <v>0.0009775171056389809</v>
      </c>
    </row>
    <row r="25" ht="12.75" thickBot="1"/>
    <row r="26" spans="4:45" ht="12.75" customHeight="1">
      <c r="D26" s="104" t="s">
        <v>32</v>
      </c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  <c r="AM26" s="3"/>
      <c r="AN26" s="3"/>
      <c r="AO26" s="3"/>
      <c r="AP26" s="3"/>
      <c r="AQ26" s="114" t="s">
        <v>31</v>
      </c>
      <c r="AR26" s="115"/>
      <c r="AS26" s="116"/>
    </row>
    <row r="27" spans="4:45" ht="12.75" customHeight="1">
      <c r="D27" s="107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9"/>
      <c r="AM27" s="3"/>
      <c r="AN27" s="3"/>
      <c r="AO27" s="3"/>
      <c r="AP27" s="3"/>
      <c r="AQ27" s="117"/>
      <c r="AR27" s="118"/>
      <c r="AS27" s="119"/>
    </row>
    <row r="28" spans="4:45" ht="14.25">
      <c r="D28" s="110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2"/>
      <c r="AM28" s="123" t="s">
        <v>3</v>
      </c>
      <c r="AN28" s="123"/>
      <c r="AO28" s="123"/>
      <c r="AP28" s="3"/>
      <c r="AQ28" s="117"/>
      <c r="AR28" s="118"/>
      <c r="AS28" s="119"/>
    </row>
    <row r="29" spans="39:45" ht="12.75" thickBot="1">
      <c r="AM29" s="3"/>
      <c r="AN29" s="3"/>
      <c r="AO29" s="3"/>
      <c r="AP29" s="3"/>
      <c r="AQ29" s="120"/>
      <c r="AR29" s="121"/>
      <c r="AS29" s="122"/>
    </row>
  </sheetData>
  <sheetProtection/>
  <mergeCells count="29">
    <mergeCell ref="D26:AJ28"/>
    <mergeCell ref="AQ26:AS29"/>
    <mergeCell ref="AM28:AO28"/>
    <mergeCell ref="AJ23:AK23"/>
    <mergeCell ref="AJ24:AK24"/>
    <mergeCell ref="AJ19:AK19"/>
    <mergeCell ref="AJ20:AK20"/>
    <mergeCell ref="AJ21:AK21"/>
    <mergeCell ref="AJ22:AK22"/>
    <mergeCell ref="E3:R3"/>
    <mergeCell ref="D14:AH14"/>
    <mergeCell ref="AJ4:AK4"/>
    <mergeCell ref="AJ5:AK5"/>
    <mergeCell ref="AJ6:AK6"/>
    <mergeCell ref="AJ7:AK7"/>
    <mergeCell ref="AJ2:AK2"/>
    <mergeCell ref="AJ3:AK3"/>
    <mergeCell ref="AJ15:AK15"/>
    <mergeCell ref="AJ16:AK16"/>
    <mergeCell ref="AJ17:AK17"/>
    <mergeCell ref="AJ18:AK18"/>
    <mergeCell ref="AJ14:AK14"/>
    <mergeCell ref="T3:AG3"/>
    <mergeCell ref="AJ12:AK12"/>
    <mergeCell ref="AJ13:AK13"/>
    <mergeCell ref="AJ8:AK8"/>
    <mergeCell ref="AJ9:AK9"/>
    <mergeCell ref="AJ10:AK10"/>
    <mergeCell ref="AJ11:AK11"/>
  </mergeCells>
  <conditionalFormatting sqref="AC15:AD24 AC4:AD13 P4:P13 E4:G13 I4:N13 E15:G24 I15:N24 T4:T13 T15:T24 AF15:AF24 AF4:AF13 AJ4:AK24 Y4:Z13 P15:P24 V4:W13 V15:W24 Y15:Z24">
    <cfRule type="cellIs" priority="1" dxfId="0" operator="equal" stopIfTrue="1">
      <formula>0</formula>
    </cfRule>
  </conditionalFormatting>
  <conditionalFormatting sqref="AL6:AL24">
    <cfRule type="cellIs" priority="2" dxfId="4" operator="lessThan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D2:AS29"/>
  <sheetViews>
    <sheetView showGridLines="0" zoomScalePageLayoutView="0" workbookViewId="0" topLeftCell="B1">
      <selection activeCell="D26" sqref="D26:AJ28"/>
    </sheetView>
  </sheetViews>
  <sheetFormatPr defaultColWidth="11.421875" defaultRowHeight="12.75"/>
  <cols>
    <col min="1" max="1" width="2.57421875" style="0" customWidth="1"/>
    <col min="2" max="2" width="2.28125" style="0" customWidth="1"/>
    <col min="3" max="3" width="1.57421875" style="0" customWidth="1"/>
    <col min="4" max="4" width="7.8515625" style="0" customWidth="1"/>
    <col min="5" max="5" width="3.421875" style="0" customWidth="1"/>
    <col min="6" max="18" width="2.00390625" style="0" customWidth="1"/>
    <col min="19" max="19" width="5.7109375" style="0" customWidth="1"/>
    <col min="20" max="20" width="3.421875" style="0" customWidth="1"/>
    <col min="21" max="24" width="2.00390625" style="0" customWidth="1"/>
    <col min="25" max="25" width="2.421875" style="0" customWidth="1"/>
    <col min="26" max="34" width="2.00390625" style="0" customWidth="1"/>
    <col min="35" max="35" width="2.28125" style="0" customWidth="1"/>
    <col min="36" max="36" width="5.00390625" style="0" customWidth="1"/>
    <col min="37" max="37" width="6.00390625" style="0" customWidth="1"/>
    <col min="39" max="39" width="10.8515625" style="0" customWidth="1"/>
    <col min="41" max="41" width="7.8515625" style="0" customWidth="1"/>
    <col min="44" max="44" width="8.00390625" style="0" customWidth="1"/>
    <col min="45" max="45" width="4.140625" style="0" customWidth="1"/>
  </cols>
  <sheetData>
    <row r="1" ht="12.75" thickBot="1"/>
    <row r="2" spans="4:38" ht="13.5" thickBot="1">
      <c r="D2" s="34"/>
      <c r="E2" s="46">
        <v>1</v>
      </c>
      <c r="F2" s="46">
        <v>2</v>
      </c>
      <c r="G2" s="46">
        <v>3</v>
      </c>
      <c r="H2" s="35">
        <v>4</v>
      </c>
      <c r="I2" s="85">
        <v>5</v>
      </c>
      <c r="J2" s="46">
        <v>6</v>
      </c>
      <c r="K2" s="46">
        <v>7</v>
      </c>
      <c r="L2" s="46">
        <v>8</v>
      </c>
      <c r="M2" s="46">
        <v>9</v>
      </c>
      <c r="N2" s="46">
        <v>0</v>
      </c>
      <c r="O2" s="35">
        <v>1</v>
      </c>
      <c r="P2" s="46">
        <v>2</v>
      </c>
      <c r="Q2" s="35">
        <v>3</v>
      </c>
      <c r="R2" s="45">
        <v>4</v>
      </c>
      <c r="S2" s="21"/>
      <c r="T2" s="86">
        <v>1</v>
      </c>
      <c r="U2" s="46">
        <v>2</v>
      </c>
      <c r="V2" s="46">
        <v>3</v>
      </c>
      <c r="W2" s="46">
        <v>4</v>
      </c>
      <c r="X2" s="35">
        <v>5</v>
      </c>
      <c r="Y2" s="35">
        <v>6</v>
      </c>
      <c r="Z2" s="46">
        <v>7</v>
      </c>
      <c r="AA2" s="46">
        <v>8</v>
      </c>
      <c r="AB2" s="35">
        <v>9</v>
      </c>
      <c r="AC2" s="35">
        <v>0</v>
      </c>
      <c r="AD2" s="46">
        <v>1</v>
      </c>
      <c r="AE2" s="46">
        <v>2</v>
      </c>
      <c r="AF2" s="46">
        <v>3</v>
      </c>
      <c r="AG2" s="45">
        <v>4</v>
      </c>
      <c r="AH2" s="87"/>
      <c r="AJ2" s="129" t="s">
        <v>0</v>
      </c>
      <c r="AK2" s="91">
        <f>Graphik!B3</f>
        <v>2</v>
      </c>
      <c r="AL2" s="81">
        <f>Graphik!B3</f>
        <v>2</v>
      </c>
    </row>
    <row r="3" spans="4:38" ht="12.75">
      <c r="D3" s="38"/>
      <c r="E3" s="100" t="s">
        <v>18</v>
      </c>
      <c r="F3" s="100" t="s">
        <v>8</v>
      </c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1"/>
      <c r="S3" s="15"/>
      <c r="T3" s="128" t="s">
        <v>19</v>
      </c>
      <c r="U3" s="100" t="s">
        <v>10</v>
      </c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1"/>
      <c r="AH3" s="88"/>
      <c r="AI3" s="3"/>
      <c r="AJ3" s="102" t="s">
        <v>23</v>
      </c>
      <c r="AK3" s="103"/>
      <c r="AL3" s="78" t="s">
        <v>30</v>
      </c>
    </row>
    <row r="4" spans="4:38" ht="12.75">
      <c r="D4" s="38">
        <v>1</v>
      </c>
      <c r="E4" s="11">
        <v>1</v>
      </c>
      <c r="F4" s="11">
        <v>1</v>
      </c>
      <c r="G4" s="11">
        <v>1</v>
      </c>
      <c r="H4" s="28">
        <v>1</v>
      </c>
      <c r="I4" s="11">
        <v>1</v>
      </c>
      <c r="J4" s="11">
        <v>1</v>
      </c>
      <c r="K4" s="11">
        <v>1</v>
      </c>
      <c r="L4" s="11">
        <v>1</v>
      </c>
      <c r="M4" s="11">
        <v>1</v>
      </c>
      <c r="N4" s="11">
        <v>1</v>
      </c>
      <c r="O4" s="28">
        <v>1</v>
      </c>
      <c r="P4" s="11">
        <v>1</v>
      </c>
      <c r="Q4" s="28">
        <v>1</v>
      </c>
      <c r="R4" s="40">
        <v>1</v>
      </c>
      <c r="S4" s="30" t="s">
        <v>4</v>
      </c>
      <c r="T4" s="56">
        <v>1</v>
      </c>
      <c r="U4" s="11">
        <v>1</v>
      </c>
      <c r="V4" s="11">
        <v>0</v>
      </c>
      <c r="W4" s="11">
        <v>0</v>
      </c>
      <c r="X4" s="28">
        <v>0</v>
      </c>
      <c r="Y4" s="28">
        <v>1</v>
      </c>
      <c r="Z4" s="11">
        <v>1</v>
      </c>
      <c r="AA4" s="11">
        <v>0</v>
      </c>
      <c r="AB4" s="28">
        <v>0</v>
      </c>
      <c r="AC4" s="28">
        <v>0</v>
      </c>
      <c r="AD4" s="11">
        <v>1</v>
      </c>
      <c r="AE4" s="11">
        <v>1</v>
      </c>
      <c r="AF4" s="11">
        <v>0</v>
      </c>
      <c r="AG4" s="40">
        <v>0</v>
      </c>
      <c r="AH4" s="89" t="s">
        <v>4</v>
      </c>
      <c r="AI4" t="s">
        <v>4</v>
      </c>
      <c r="AJ4" s="93">
        <v>1</v>
      </c>
      <c r="AK4" s="94" t="s">
        <v>4</v>
      </c>
      <c r="AL4" s="76">
        <f>Plott_I!I27</f>
        <v>1</v>
      </c>
    </row>
    <row r="5" spans="4:38" ht="12.75">
      <c r="D5" s="38">
        <v>2</v>
      </c>
      <c r="E5" s="11">
        <v>0</v>
      </c>
      <c r="F5" s="11">
        <v>1</v>
      </c>
      <c r="G5" s="11">
        <v>1</v>
      </c>
      <c r="H5" s="28">
        <v>1</v>
      </c>
      <c r="I5" s="11">
        <v>1</v>
      </c>
      <c r="J5" s="11">
        <v>1</v>
      </c>
      <c r="K5" s="11">
        <v>1</v>
      </c>
      <c r="L5" s="11">
        <v>1</v>
      </c>
      <c r="M5" s="11">
        <v>1</v>
      </c>
      <c r="N5" s="11">
        <v>1</v>
      </c>
      <c r="O5" s="28">
        <v>1</v>
      </c>
      <c r="P5" s="11">
        <v>1</v>
      </c>
      <c r="Q5" s="28">
        <v>1</v>
      </c>
      <c r="R5" s="40">
        <v>1</v>
      </c>
      <c r="S5" s="30" t="s">
        <v>4</v>
      </c>
      <c r="T5" s="56">
        <v>0</v>
      </c>
      <c r="U5" s="11">
        <v>1</v>
      </c>
      <c r="V5" s="11">
        <v>1</v>
      </c>
      <c r="W5" s="11">
        <v>0</v>
      </c>
      <c r="X5" s="28">
        <v>0</v>
      </c>
      <c r="Y5" s="28">
        <v>0</v>
      </c>
      <c r="Z5" s="11">
        <v>1</v>
      </c>
      <c r="AA5" s="11">
        <v>1</v>
      </c>
      <c r="AB5" s="28">
        <v>0</v>
      </c>
      <c r="AC5" s="28">
        <v>0</v>
      </c>
      <c r="AD5" s="11">
        <v>0</v>
      </c>
      <c r="AE5" s="11">
        <v>1</v>
      </c>
      <c r="AF5" s="11">
        <v>1</v>
      </c>
      <c r="AG5" s="40">
        <v>0</v>
      </c>
      <c r="AH5" s="89" t="s">
        <v>4</v>
      </c>
      <c r="AI5" t="s">
        <v>4</v>
      </c>
      <c r="AJ5" s="93">
        <v>1</v>
      </c>
      <c r="AK5" s="94" t="s">
        <v>4</v>
      </c>
      <c r="AL5" s="76">
        <f>Plott_I!I28</f>
        <v>0.0029325513169169426</v>
      </c>
    </row>
    <row r="6" spans="4:38" ht="12.75">
      <c r="D6" s="38">
        <v>3</v>
      </c>
      <c r="E6" s="11">
        <v>0</v>
      </c>
      <c r="F6" s="11">
        <v>0</v>
      </c>
      <c r="G6" s="11">
        <v>1</v>
      </c>
      <c r="H6" s="28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28">
        <v>1</v>
      </c>
      <c r="P6" s="11">
        <v>1</v>
      </c>
      <c r="Q6" s="28">
        <v>1</v>
      </c>
      <c r="R6" s="40">
        <v>1</v>
      </c>
      <c r="S6" s="30" t="s">
        <v>4</v>
      </c>
      <c r="T6" s="56">
        <v>0</v>
      </c>
      <c r="U6" s="11">
        <v>0</v>
      </c>
      <c r="V6" s="11">
        <v>1</v>
      </c>
      <c r="W6" s="11">
        <v>1</v>
      </c>
      <c r="X6" s="28">
        <v>0</v>
      </c>
      <c r="Y6" s="28">
        <v>0</v>
      </c>
      <c r="Z6" s="11">
        <v>0</v>
      </c>
      <c r="AA6" s="11">
        <v>1</v>
      </c>
      <c r="AB6" s="28">
        <v>1</v>
      </c>
      <c r="AC6" s="28">
        <v>0</v>
      </c>
      <c r="AD6" s="11">
        <v>0</v>
      </c>
      <c r="AE6" s="11">
        <v>0</v>
      </c>
      <c r="AF6" s="11">
        <v>1</v>
      </c>
      <c r="AG6" s="40">
        <v>1</v>
      </c>
      <c r="AH6" s="89" t="s">
        <v>4</v>
      </c>
      <c r="AI6" t="s">
        <v>4</v>
      </c>
      <c r="AJ6" s="93">
        <v>0</v>
      </c>
      <c r="AK6" s="94" t="s">
        <v>4</v>
      </c>
      <c r="AL6" s="76">
        <f>Plott_I!I29</f>
        <v>-0.0021505376789718866</v>
      </c>
    </row>
    <row r="7" spans="4:38" ht="12.75">
      <c r="D7" s="38">
        <v>4</v>
      </c>
      <c r="E7" s="11">
        <v>0</v>
      </c>
      <c r="F7" s="11">
        <v>0</v>
      </c>
      <c r="G7" s="11">
        <v>0</v>
      </c>
      <c r="H7" s="28">
        <v>1</v>
      </c>
      <c r="I7" s="11">
        <v>1</v>
      </c>
      <c r="J7" s="11">
        <v>1</v>
      </c>
      <c r="K7" s="11">
        <v>1</v>
      </c>
      <c r="L7" s="11">
        <v>1</v>
      </c>
      <c r="M7" s="11">
        <v>1</v>
      </c>
      <c r="N7" s="11">
        <v>1</v>
      </c>
      <c r="O7" s="28">
        <v>1</v>
      </c>
      <c r="P7" s="11">
        <v>1</v>
      </c>
      <c r="Q7" s="28">
        <v>1</v>
      </c>
      <c r="R7" s="40">
        <v>1</v>
      </c>
      <c r="S7" s="30" t="s">
        <v>4</v>
      </c>
      <c r="T7" s="56">
        <v>0</v>
      </c>
      <c r="U7" s="11">
        <v>0</v>
      </c>
      <c r="V7" s="11">
        <v>0</v>
      </c>
      <c r="W7" s="11">
        <v>1</v>
      </c>
      <c r="X7" s="28">
        <v>1</v>
      </c>
      <c r="Y7" s="28">
        <v>0</v>
      </c>
      <c r="Z7" s="11">
        <v>0</v>
      </c>
      <c r="AA7" s="11">
        <v>0</v>
      </c>
      <c r="AB7" s="28">
        <v>1</v>
      </c>
      <c r="AC7" s="28">
        <v>1</v>
      </c>
      <c r="AD7" s="11">
        <v>0</v>
      </c>
      <c r="AE7" s="11">
        <v>0</v>
      </c>
      <c r="AF7" s="11">
        <v>0</v>
      </c>
      <c r="AG7" s="40">
        <v>1</v>
      </c>
      <c r="AH7" s="89" t="s">
        <v>4</v>
      </c>
      <c r="AI7" t="s">
        <v>4</v>
      </c>
      <c r="AJ7" s="93">
        <v>0</v>
      </c>
      <c r="AK7" s="94" t="s">
        <v>4</v>
      </c>
      <c r="AL7" s="76">
        <f>Plott_I!I30</f>
        <v>-0.024437928572297096</v>
      </c>
    </row>
    <row r="8" spans="4:38" ht="12.75">
      <c r="D8" s="38">
        <v>5</v>
      </c>
      <c r="E8" s="11">
        <v>0</v>
      </c>
      <c r="F8" s="11">
        <v>0</v>
      </c>
      <c r="G8" s="11">
        <v>0</v>
      </c>
      <c r="H8" s="28">
        <v>0</v>
      </c>
      <c r="I8" s="11">
        <v>1</v>
      </c>
      <c r="J8" s="11">
        <v>1</v>
      </c>
      <c r="K8" s="11">
        <v>1</v>
      </c>
      <c r="L8" s="11">
        <v>1</v>
      </c>
      <c r="M8" s="11">
        <v>1</v>
      </c>
      <c r="N8" s="11">
        <v>1</v>
      </c>
      <c r="O8" s="28">
        <v>1</v>
      </c>
      <c r="P8" s="11">
        <v>1</v>
      </c>
      <c r="Q8" s="28">
        <v>1</v>
      </c>
      <c r="R8" s="40">
        <v>1</v>
      </c>
      <c r="S8" s="30" t="s">
        <v>4</v>
      </c>
      <c r="T8" s="56">
        <v>0</v>
      </c>
      <c r="U8" s="11">
        <v>0</v>
      </c>
      <c r="V8" s="11">
        <v>0</v>
      </c>
      <c r="W8" s="11">
        <v>0</v>
      </c>
      <c r="X8" s="28">
        <v>1</v>
      </c>
      <c r="Y8" s="28">
        <v>1</v>
      </c>
      <c r="Z8" s="11">
        <v>0</v>
      </c>
      <c r="AA8" s="11">
        <v>0</v>
      </c>
      <c r="AB8" s="28">
        <v>0</v>
      </c>
      <c r="AC8" s="28">
        <v>1</v>
      </c>
      <c r="AD8" s="11">
        <v>1</v>
      </c>
      <c r="AE8" s="11">
        <v>0</v>
      </c>
      <c r="AF8" s="11">
        <v>0</v>
      </c>
      <c r="AG8" s="40">
        <v>0</v>
      </c>
      <c r="AH8" s="89" t="s">
        <v>4</v>
      </c>
      <c r="AI8" t="s">
        <v>4</v>
      </c>
      <c r="AJ8" s="93">
        <v>1</v>
      </c>
      <c r="AK8" s="94" t="s">
        <v>4</v>
      </c>
      <c r="AL8" s="76">
        <f>Plott_I!I31</f>
        <v>-0.004105571657419205</v>
      </c>
    </row>
    <row r="9" spans="4:38" ht="12.75">
      <c r="D9" s="38">
        <v>6</v>
      </c>
      <c r="E9" s="11">
        <v>1</v>
      </c>
      <c r="F9" s="11">
        <v>0</v>
      </c>
      <c r="G9" s="11">
        <v>0</v>
      </c>
      <c r="H9" s="28">
        <v>0</v>
      </c>
      <c r="I9" s="11">
        <v>0</v>
      </c>
      <c r="J9" s="11">
        <v>1</v>
      </c>
      <c r="K9" s="11">
        <v>1</v>
      </c>
      <c r="L9" s="11">
        <v>1</v>
      </c>
      <c r="M9" s="11">
        <v>1</v>
      </c>
      <c r="N9" s="11">
        <v>1</v>
      </c>
      <c r="O9" s="28">
        <v>1</v>
      </c>
      <c r="P9" s="11">
        <v>1</v>
      </c>
      <c r="Q9" s="28">
        <v>1</v>
      </c>
      <c r="R9" s="40">
        <v>1</v>
      </c>
      <c r="S9" s="30" t="s">
        <v>4</v>
      </c>
      <c r="T9" s="56">
        <v>1</v>
      </c>
      <c r="U9" s="11">
        <v>0</v>
      </c>
      <c r="V9" s="11">
        <v>0</v>
      </c>
      <c r="W9" s="11">
        <v>0</v>
      </c>
      <c r="X9" s="28">
        <v>0</v>
      </c>
      <c r="Y9" s="28">
        <v>1</v>
      </c>
      <c r="Z9" s="11">
        <v>1</v>
      </c>
      <c r="AA9" s="11">
        <v>0</v>
      </c>
      <c r="AB9" s="28">
        <v>0</v>
      </c>
      <c r="AC9" s="28">
        <v>0</v>
      </c>
      <c r="AD9" s="11">
        <v>1</v>
      </c>
      <c r="AE9" s="11">
        <v>1</v>
      </c>
      <c r="AF9" s="11">
        <v>0</v>
      </c>
      <c r="AG9" s="40">
        <v>0</v>
      </c>
      <c r="AH9" s="89" t="s">
        <v>4</v>
      </c>
      <c r="AI9" t="s">
        <v>4</v>
      </c>
      <c r="AJ9" s="93">
        <v>1</v>
      </c>
      <c r="AK9" s="94" t="s">
        <v>4</v>
      </c>
      <c r="AL9" s="76">
        <f>Plott_I!I32</f>
        <v>0.0181818176060915</v>
      </c>
    </row>
    <row r="10" spans="4:38" ht="12.75">
      <c r="D10" s="38">
        <v>7</v>
      </c>
      <c r="E10" s="11">
        <v>1</v>
      </c>
      <c r="F10" s="11">
        <v>1</v>
      </c>
      <c r="G10" s="11">
        <v>0</v>
      </c>
      <c r="H10" s="28">
        <v>0</v>
      </c>
      <c r="I10" s="11">
        <v>0</v>
      </c>
      <c r="J10" s="11">
        <v>0</v>
      </c>
      <c r="K10" s="11">
        <v>1</v>
      </c>
      <c r="L10" s="11">
        <v>1</v>
      </c>
      <c r="M10" s="11">
        <v>1</v>
      </c>
      <c r="N10" s="11">
        <v>1</v>
      </c>
      <c r="O10" s="28">
        <v>1</v>
      </c>
      <c r="P10" s="11">
        <v>1</v>
      </c>
      <c r="Q10" s="28">
        <v>1</v>
      </c>
      <c r="R10" s="40">
        <v>1</v>
      </c>
      <c r="S10" s="30" t="s">
        <v>4</v>
      </c>
      <c r="T10" s="56">
        <v>0</v>
      </c>
      <c r="U10" s="11">
        <v>1</v>
      </c>
      <c r="V10" s="11">
        <v>0</v>
      </c>
      <c r="W10" s="11">
        <v>0</v>
      </c>
      <c r="X10" s="28">
        <v>0</v>
      </c>
      <c r="Y10" s="28">
        <v>0</v>
      </c>
      <c r="Z10" s="11">
        <v>1</v>
      </c>
      <c r="AA10" s="11">
        <v>1</v>
      </c>
      <c r="AB10" s="28">
        <v>0</v>
      </c>
      <c r="AC10" s="28">
        <v>0</v>
      </c>
      <c r="AD10" s="11">
        <v>0</v>
      </c>
      <c r="AE10" s="11">
        <v>1</v>
      </c>
      <c r="AF10" s="11">
        <v>1</v>
      </c>
      <c r="AG10" s="40">
        <v>0</v>
      </c>
      <c r="AH10" s="89" t="s">
        <v>4</v>
      </c>
      <c r="AI10" t="s">
        <v>4</v>
      </c>
      <c r="AJ10" s="93">
        <v>1</v>
      </c>
      <c r="AK10" s="94" t="s">
        <v>4</v>
      </c>
      <c r="AL10" s="76">
        <f>Plott_I!I33</f>
        <v>0.0060606058686971664</v>
      </c>
    </row>
    <row r="11" spans="4:38" ht="12.75">
      <c r="D11" s="38">
        <v>8</v>
      </c>
      <c r="E11" s="11">
        <v>1</v>
      </c>
      <c r="F11" s="11">
        <v>1</v>
      </c>
      <c r="G11" s="11">
        <v>1</v>
      </c>
      <c r="H11" s="28">
        <v>0</v>
      </c>
      <c r="I11" s="11">
        <v>0</v>
      </c>
      <c r="J11" s="11">
        <v>0</v>
      </c>
      <c r="K11" s="11">
        <v>0</v>
      </c>
      <c r="L11" s="11">
        <v>1</v>
      </c>
      <c r="M11" s="11">
        <v>1</v>
      </c>
      <c r="N11" s="11">
        <v>1</v>
      </c>
      <c r="O11" s="28">
        <v>1</v>
      </c>
      <c r="P11" s="11">
        <v>1</v>
      </c>
      <c r="Q11" s="28">
        <v>1</v>
      </c>
      <c r="R11" s="40">
        <v>1</v>
      </c>
      <c r="S11" s="30" t="s">
        <v>4</v>
      </c>
      <c r="T11" s="56">
        <v>0</v>
      </c>
      <c r="U11" s="11">
        <v>0</v>
      </c>
      <c r="V11" s="11">
        <v>1</v>
      </c>
      <c r="W11" s="11">
        <v>0</v>
      </c>
      <c r="X11" s="28">
        <v>0</v>
      </c>
      <c r="Y11" s="28">
        <v>0</v>
      </c>
      <c r="Z11" s="11">
        <v>0</v>
      </c>
      <c r="AA11" s="11">
        <v>1</v>
      </c>
      <c r="AB11" s="28">
        <v>1</v>
      </c>
      <c r="AC11" s="28">
        <v>0</v>
      </c>
      <c r="AD11" s="11">
        <v>0</v>
      </c>
      <c r="AE11" s="11">
        <v>0</v>
      </c>
      <c r="AF11" s="11">
        <v>1</v>
      </c>
      <c r="AG11" s="40">
        <v>1</v>
      </c>
      <c r="AH11" s="89" t="s">
        <v>4</v>
      </c>
      <c r="AI11" t="s">
        <v>4</v>
      </c>
      <c r="AJ11" s="93">
        <v>0</v>
      </c>
      <c r="AK11" s="94" t="s">
        <v>4</v>
      </c>
      <c r="AL11" s="76">
        <f>Plott_I!I34</f>
        <v>-0.0037145649548619986</v>
      </c>
    </row>
    <row r="12" spans="4:38" ht="12.75">
      <c r="D12" s="38">
        <v>9</v>
      </c>
      <c r="E12" s="11">
        <v>1</v>
      </c>
      <c r="F12" s="11">
        <v>1</v>
      </c>
      <c r="G12" s="11">
        <v>1</v>
      </c>
      <c r="H12" s="28">
        <v>1</v>
      </c>
      <c r="I12" s="11">
        <v>0</v>
      </c>
      <c r="J12" s="11">
        <v>0</v>
      </c>
      <c r="K12" s="11">
        <v>0</v>
      </c>
      <c r="L12" s="11">
        <v>0</v>
      </c>
      <c r="M12" s="11">
        <v>1</v>
      </c>
      <c r="N12" s="11">
        <v>1</v>
      </c>
      <c r="O12" s="28">
        <v>1</v>
      </c>
      <c r="P12" s="11">
        <v>1</v>
      </c>
      <c r="Q12" s="28">
        <v>1</v>
      </c>
      <c r="R12" s="40">
        <v>1</v>
      </c>
      <c r="S12" s="30" t="s">
        <v>4</v>
      </c>
      <c r="T12" s="56">
        <v>0</v>
      </c>
      <c r="U12" s="11">
        <v>0</v>
      </c>
      <c r="V12" s="11">
        <v>0</v>
      </c>
      <c r="W12" s="11">
        <v>1</v>
      </c>
      <c r="X12" s="28">
        <v>0</v>
      </c>
      <c r="Y12" s="28">
        <v>0</v>
      </c>
      <c r="Z12" s="11">
        <v>0</v>
      </c>
      <c r="AA12" s="11">
        <v>0</v>
      </c>
      <c r="AB12" s="28">
        <v>1</v>
      </c>
      <c r="AC12" s="28">
        <v>1</v>
      </c>
      <c r="AD12" s="11">
        <v>0</v>
      </c>
      <c r="AE12" s="11">
        <v>0</v>
      </c>
      <c r="AF12" s="11">
        <v>0</v>
      </c>
      <c r="AG12" s="40">
        <v>1</v>
      </c>
      <c r="AH12" s="89" t="s">
        <v>4</v>
      </c>
      <c r="AI12" t="s">
        <v>4</v>
      </c>
      <c r="AJ12" s="93">
        <v>0</v>
      </c>
      <c r="AK12" s="94" t="s">
        <v>4</v>
      </c>
      <c r="AL12" s="76">
        <f>Plott_I!I35</f>
        <v>-0.02170087955892086</v>
      </c>
    </row>
    <row r="13" spans="4:38" ht="12.75">
      <c r="D13" s="49">
        <v>10</v>
      </c>
      <c r="E13" s="22">
        <v>0</v>
      </c>
      <c r="F13" s="22">
        <v>1</v>
      </c>
      <c r="G13" s="22">
        <v>1</v>
      </c>
      <c r="H13" s="29">
        <v>1</v>
      </c>
      <c r="I13" s="22">
        <v>1</v>
      </c>
      <c r="J13" s="22">
        <v>0</v>
      </c>
      <c r="K13" s="22">
        <v>0</v>
      </c>
      <c r="L13" s="22">
        <v>0</v>
      </c>
      <c r="M13" s="22">
        <v>0</v>
      </c>
      <c r="N13" s="22">
        <v>1</v>
      </c>
      <c r="O13" s="29">
        <v>1</v>
      </c>
      <c r="P13" s="22">
        <v>1</v>
      </c>
      <c r="Q13" s="29">
        <v>1</v>
      </c>
      <c r="R13" s="50">
        <v>1</v>
      </c>
      <c r="S13" s="30" t="s">
        <v>4</v>
      </c>
      <c r="T13" s="58">
        <v>1</v>
      </c>
      <c r="U13" s="22">
        <v>0</v>
      </c>
      <c r="V13" s="22">
        <v>0</v>
      </c>
      <c r="W13" s="22">
        <v>0</v>
      </c>
      <c r="X13" s="29">
        <v>1</v>
      </c>
      <c r="Y13" s="29">
        <v>0</v>
      </c>
      <c r="Z13" s="22">
        <v>0</v>
      </c>
      <c r="AA13" s="22">
        <v>0</v>
      </c>
      <c r="AB13" s="29">
        <v>0</v>
      </c>
      <c r="AC13" s="29">
        <v>1</v>
      </c>
      <c r="AD13" s="22">
        <v>1</v>
      </c>
      <c r="AE13" s="22">
        <v>0</v>
      </c>
      <c r="AF13" s="22">
        <v>0</v>
      </c>
      <c r="AG13" s="50">
        <v>0</v>
      </c>
      <c r="AH13" s="89" t="s">
        <v>4</v>
      </c>
      <c r="AI13" t="s">
        <v>4</v>
      </c>
      <c r="AJ13" s="95">
        <v>1</v>
      </c>
      <c r="AK13" s="96" t="s">
        <v>4</v>
      </c>
      <c r="AL13" s="79">
        <f>Plott_I!I36</f>
        <v>-0.0017595307435840368</v>
      </c>
    </row>
    <row r="14" spans="4:38" ht="12.75"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3" t="s">
        <v>4</v>
      </c>
      <c r="AJ14" s="99" t="s">
        <v>4</v>
      </c>
      <c r="AK14" s="99" t="s">
        <v>4</v>
      </c>
      <c r="AL14" s="82"/>
    </row>
    <row r="15" spans="4:38" ht="12.75">
      <c r="D15" s="39">
        <v>10221</v>
      </c>
      <c r="E15" s="32">
        <v>0</v>
      </c>
      <c r="F15" s="32">
        <v>0</v>
      </c>
      <c r="G15" s="32">
        <v>0</v>
      </c>
      <c r="H15" s="33">
        <v>1</v>
      </c>
      <c r="I15" s="32">
        <v>1</v>
      </c>
      <c r="J15" s="32">
        <v>1</v>
      </c>
      <c r="K15" s="32">
        <v>1</v>
      </c>
      <c r="L15" s="32">
        <v>0</v>
      </c>
      <c r="M15" s="32">
        <v>0</v>
      </c>
      <c r="N15" s="32">
        <v>0</v>
      </c>
      <c r="O15" s="33">
        <v>1</v>
      </c>
      <c r="P15" s="32">
        <v>1</v>
      </c>
      <c r="Q15" s="33">
        <v>1</v>
      </c>
      <c r="R15" s="52">
        <v>1</v>
      </c>
      <c r="S15" s="12" t="s">
        <v>4</v>
      </c>
      <c r="T15" s="59">
        <v>0</v>
      </c>
      <c r="U15" s="32">
        <v>0</v>
      </c>
      <c r="V15" s="32">
        <v>0</v>
      </c>
      <c r="W15" s="32">
        <v>0</v>
      </c>
      <c r="X15" s="33">
        <v>1</v>
      </c>
      <c r="Y15" s="33">
        <v>0</v>
      </c>
      <c r="Z15" s="32">
        <v>1</v>
      </c>
      <c r="AA15" s="32">
        <v>1</v>
      </c>
      <c r="AB15" s="33">
        <v>0</v>
      </c>
      <c r="AC15" s="33">
        <v>1</v>
      </c>
      <c r="AD15" s="32">
        <v>1</v>
      </c>
      <c r="AE15" s="32">
        <v>0</v>
      </c>
      <c r="AF15" s="32">
        <v>1</v>
      </c>
      <c r="AG15" s="52">
        <v>0</v>
      </c>
      <c r="AH15" s="12" t="s">
        <v>4</v>
      </c>
      <c r="AI15" t="s">
        <v>4</v>
      </c>
      <c r="AJ15" s="130">
        <v>1</v>
      </c>
      <c r="AK15" s="131" t="s">
        <v>4</v>
      </c>
      <c r="AL15" s="80">
        <f>Plott_I!I17</f>
        <v>-0.0060606058686971664</v>
      </c>
    </row>
    <row r="16" spans="4:38" ht="12.75">
      <c r="D16" s="38">
        <v>10222</v>
      </c>
      <c r="E16" s="11">
        <v>0</v>
      </c>
      <c r="F16" s="11">
        <v>0</v>
      </c>
      <c r="G16" s="11">
        <v>0</v>
      </c>
      <c r="H16" s="28">
        <v>0</v>
      </c>
      <c r="I16" s="11">
        <v>1</v>
      </c>
      <c r="J16" s="11">
        <v>1</v>
      </c>
      <c r="K16" s="11">
        <v>1</v>
      </c>
      <c r="L16" s="11">
        <v>1</v>
      </c>
      <c r="M16" s="11">
        <v>0</v>
      </c>
      <c r="N16" s="11">
        <v>0</v>
      </c>
      <c r="O16" s="28">
        <v>0</v>
      </c>
      <c r="P16" s="11">
        <v>1</v>
      </c>
      <c r="Q16" s="28">
        <v>1</v>
      </c>
      <c r="R16" s="40">
        <v>1</v>
      </c>
      <c r="S16" s="12" t="s">
        <v>4</v>
      </c>
      <c r="T16" s="56">
        <v>0</v>
      </c>
      <c r="U16" s="11">
        <v>0</v>
      </c>
      <c r="V16" s="11">
        <v>0</v>
      </c>
      <c r="W16" s="11">
        <v>0</v>
      </c>
      <c r="X16" s="28">
        <v>0</v>
      </c>
      <c r="Y16" s="28">
        <v>1</v>
      </c>
      <c r="Z16" s="11">
        <v>0</v>
      </c>
      <c r="AA16" s="11">
        <v>1</v>
      </c>
      <c r="AB16" s="28">
        <v>1</v>
      </c>
      <c r="AC16" s="28">
        <v>0</v>
      </c>
      <c r="AD16" s="11">
        <v>1</v>
      </c>
      <c r="AE16" s="11">
        <v>1</v>
      </c>
      <c r="AF16" s="11">
        <v>0</v>
      </c>
      <c r="AG16" s="40">
        <v>1</v>
      </c>
      <c r="AH16" s="12" t="s">
        <v>4</v>
      </c>
      <c r="AI16" t="s">
        <v>4</v>
      </c>
      <c r="AJ16" s="97">
        <v>0</v>
      </c>
      <c r="AK16" s="98" t="s">
        <v>4</v>
      </c>
      <c r="AL16" s="80">
        <f>Plott_I!I18</f>
        <v>-0.0017595307435840368</v>
      </c>
    </row>
    <row r="17" spans="4:38" ht="12.75">
      <c r="D17" s="38">
        <v>10223</v>
      </c>
      <c r="E17" s="11">
        <v>0</v>
      </c>
      <c r="F17" s="11">
        <v>0</v>
      </c>
      <c r="G17" s="11">
        <v>0</v>
      </c>
      <c r="H17" s="28">
        <v>0</v>
      </c>
      <c r="I17" s="11">
        <v>0</v>
      </c>
      <c r="J17" s="11">
        <v>1</v>
      </c>
      <c r="K17" s="11">
        <v>1</v>
      </c>
      <c r="L17" s="11">
        <v>1</v>
      </c>
      <c r="M17" s="11">
        <v>1</v>
      </c>
      <c r="N17" s="11">
        <v>0</v>
      </c>
      <c r="O17" s="28">
        <v>0</v>
      </c>
      <c r="P17" s="11">
        <v>0</v>
      </c>
      <c r="Q17" s="28">
        <v>1</v>
      </c>
      <c r="R17" s="40">
        <v>1</v>
      </c>
      <c r="S17" s="12" t="s">
        <v>4</v>
      </c>
      <c r="T17" s="56">
        <v>1</v>
      </c>
      <c r="U17" s="11">
        <v>0</v>
      </c>
      <c r="V17" s="11">
        <v>0</v>
      </c>
      <c r="W17" s="11">
        <v>0</v>
      </c>
      <c r="X17" s="28">
        <v>0</v>
      </c>
      <c r="Y17" s="28">
        <v>0</v>
      </c>
      <c r="Z17" s="11">
        <v>1</v>
      </c>
      <c r="AA17" s="11">
        <v>0</v>
      </c>
      <c r="AB17" s="28">
        <v>1</v>
      </c>
      <c r="AC17" s="28">
        <v>1</v>
      </c>
      <c r="AD17" s="11">
        <v>0</v>
      </c>
      <c r="AE17" s="11">
        <v>1</v>
      </c>
      <c r="AF17" s="11">
        <v>1</v>
      </c>
      <c r="AG17" s="40">
        <v>0</v>
      </c>
      <c r="AH17" s="12" t="s">
        <v>4</v>
      </c>
      <c r="AI17" t="s">
        <v>4</v>
      </c>
      <c r="AJ17" s="93">
        <v>1</v>
      </c>
      <c r="AK17" s="94" t="s">
        <v>4</v>
      </c>
      <c r="AL17" s="76">
        <f>Plott_I!I19</f>
        <v>-0.02170087955892086</v>
      </c>
    </row>
    <row r="18" spans="4:38" ht="12.75">
      <c r="D18" s="38">
        <v>10224</v>
      </c>
      <c r="E18" s="11">
        <v>0</v>
      </c>
      <c r="F18" s="11">
        <v>0</v>
      </c>
      <c r="G18" s="11">
        <v>0</v>
      </c>
      <c r="H18" s="28">
        <v>0</v>
      </c>
      <c r="I18" s="11">
        <v>0</v>
      </c>
      <c r="J18" s="11">
        <v>0</v>
      </c>
      <c r="K18" s="11">
        <v>1</v>
      </c>
      <c r="L18" s="11">
        <v>1</v>
      </c>
      <c r="M18" s="11">
        <v>1</v>
      </c>
      <c r="N18" s="11">
        <v>1</v>
      </c>
      <c r="O18" s="28">
        <v>0</v>
      </c>
      <c r="P18" s="11">
        <v>0</v>
      </c>
      <c r="Q18" s="28">
        <v>0</v>
      </c>
      <c r="R18" s="40">
        <v>1</v>
      </c>
      <c r="S18" s="12" t="s">
        <v>4</v>
      </c>
      <c r="T18" s="56">
        <v>1</v>
      </c>
      <c r="U18" s="11">
        <v>1</v>
      </c>
      <c r="V18" s="11">
        <v>0</v>
      </c>
      <c r="W18" s="11">
        <v>0</v>
      </c>
      <c r="X18" s="28">
        <v>0</v>
      </c>
      <c r="Y18" s="28">
        <v>0</v>
      </c>
      <c r="Z18" s="11">
        <v>0</v>
      </c>
      <c r="AA18" s="11">
        <v>1</v>
      </c>
      <c r="AB18" s="28">
        <v>0</v>
      </c>
      <c r="AC18" s="28">
        <v>1</v>
      </c>
      <c r="AD18" s="11">
        <v>1</v>
      </c>
      <c r="AE18" s="11">
        <v>0</v>
      </c>
      <c r="AF18" s="11">
        <v>1</v>
      </c>
      <c r="AG18" s="40">
        <v>1</v>
      </c>
      <c r="AH18" s="12" t="s">
        <v>4</v>
      </c>
      <c r="AI18" t="s">
        <v>4</v>
      </c>
      <c r="AJ18" s="93">
        <v>0</v>
      </c>
      <c r="AK18" s="94" t="s">
        <v>4</v>
      </c>
      <c r="AL18" s="76">
        <f>Plott_I!I20</f>
        <v>-0.0037145649548619986</v>
      </c>
    </row>
    <row r="19" spans="4:38" ht="12.75">
      <c r="D19" s="38">
        <v>10225</v>
      </c>
      <c r="E19" s="11">
        <v>1</v>
      </c>
      <c r="F19" s="11">
        <v>0</v>
      </c>
      <c r="G19" s="11">
        <v>0</v>
      </c>
      <c r="H19" s="28">
        <v>0</v>
      </c>
      <c r="I19" s="11">
        <v>0</v>
      </c>
      <c r="J19" s="11">
        <v>0</v>
      </c>
      <c r="K19" s="11">
        <v>0</v>
      </c>
      <c r="L19" s="11">
        <v>1</v>
      </c>
      <c r="M19" s="11">
        <v>1</v>
      </c>
      <c r="N19" s="11">
        <v>1</v>
      </c>
      <c r="O19" s="28">
        <v>1</v>
      </c>
      <c r="P19" s="11">
        <v>0</v>
      </c>
      <c r="Q19" s="28">
        <v>0</v>
      </c>
      <c r="R19" s="40">
        <v>0</v>
      </c>
      <c r="S19" s="12" t="s">
        <v>4</v>
      </c>
      <c r="T19" s="56">
        <v>1</v>
      </c>
      <c r="U19" s="11">
        <v>1</v>
      </c>
      <c r="V19" s="11">
        <v>1</v>
      </c>
      <c r="W19" s="11">
        <v>0</v>
      </c>
      <c r="X19" s="28">
        <v>0</v>
      </c>
      <c r="Y19" s="28">
        <v>0</v>
      </c>
      <c r="Z19" s="11">
        <v>0</v>
      </c>
      <c r="AA19" s="11">
        <v>0</v>
      </c>
      <c r="AB19" s="28">
        <v>1</v>
      </c>
      <c r="AC19" s="28">
        <v>0</v>
      </c>
      <c r="AD19" s="11">
        <v>1</v>
      </c>
      <c r="AE19" s="11">
        <v>1</v>
      </c>
      <c r="AF19" s="11">
        <v>0</v>
      </c>
      <c r="AG19" s="40">
        <v>1</v>
      </c>
      <c r="AH19" s="12" t="s">
        <v>4</v>
      </c>
      <c r="AI19" t="s">
        <v>4</v>
      </c>
      <c r="AJ19" s="93">
        <v>1</v>
      </c>
      <c r="AK19" s="94" t="s">
        <v>4</v>
      </c>
      <c r="AL19" s="76">
        <f>Plott_I!I21</f>
        <v>0.0060606058686971664</v>
      </c>
    </row>
    <row r="20" spans="4:38" ht="12.75">
      <c r="D20" s="38">
        <v>10226</v>
      </c>
      <c r="E20" s="11">
        <v>1</v>
      </c>
      <c r="F20" s="11">
        <v>1</v>
      </c>
      <c r="G20" s="11">
        <v>0</v>
      </c>
      <c r="H20" s="28">
        <v>0</v>
      </c>
      <c r="I20" s="11">
        <v>0</v>
      </c>
      <c r="J20" s="11">
        <v>0</v>
      </c>
      <c r="K20" s="11">
        <v>0</v>
      </c>
      <c r="L20" s="11">
        <v>0</v>
      </c>
      <c r="M20" s="11">
        <v>1</v>
      </c>
      <c r="N20" s="11">
        <v>1</v>
      </c>
      <c r="O20" s="28">
        <v>1</v>
      </c>
      <c r="P20" s="11">
        <v>1</v>
      </c>
      <c r="Q20" s="28">
        <v>0</v>
      </c>
      <c r="R20" s="40">
        <v>0</v>
      </c>
      <c r="S20" s="12" t="s">
        <v>4</v>
      </c>
      <c r="T20" s="56">
        <v>1</v>
      </c>
      <c r="U20" s="11">
        <v>1</v>
      </c>
      <c r="V20" s="11">
        <v>1</v>
      </c>
      <c r="W20" s="11">
        <v>1</v>
      </c>
      <c r="X20" s="28">
        <v>0</v>
      </c>
      <c r="Y20" s="28">
        <v>0</v>
      </c>
      <c r="Z20" s="11">
        <v>0</v>
      </c>
      <c r="AA20" s="11">
        <v>0</v>
      </c>
      <c r="AB20" s="28">
        <v>0</v>
      </c>
      <c r="AC20" s="28">
        <v>1</v>
      </c>
      <c r="AD20" s="11">
        <v>0</v>
      </c>
      <c r="AE20" s="11">
        <v>1</v>
      </c>
      <c r="AF20" s="11">
        <v>1</v>
      </c>
      <c r="AG20" s="40">
        <v>0</v>
      </c>
      <c r="AH20" s="12" t="s">
        <v>4</v>
      </c>
      <c r="AI20" t="s">
        <v>4</v>
      </c>
      <c r="AJ20" s="93">
        <v>0</v>
      </c>
      <c r="AK20" s="94" t="s">
        <v>4</v>
      </c>
      <c r="AL20" s="76">
        <f>Plott_I!I22</f>
        <v>0.0181818176060915</v>
      </c>
    </row>
    <row r="21" spans="4:38" ht="12.75">
      <c r="D21" s="38">
        <v>10227</v>
      </c>
      <c r="E21" s="11">
        <v>1</v>
      </c>
      <c r="F21" s="11">
        <v>1</v>
      </c>
      <c r="G21" s="11">
        <v>1</v>
      </c>
      <c r="H21" s="28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1</v>
      </c>
      <c r="O21" s="28">
        <v>1</v>
      </c>
      <c r="P21" s="11">
        <v>1</v>
      </c>
      <c r="Q21" s="28">
        <v>1</v>
      </c>
      <c r="R21" s="40">
        <v>0</v>
      </c>
      <c r="S21" s="12" t="s">
        <v>4</v>
      </c>
      <c r="T21" s="56">
        <v>0</v>
      </c>
      <c r="U21" s="11">
        <v>1</v>
      </c>
      <c r="V21" s="11">
        <v>1</v>
      </c>
      <c r="W21" s="11">
        <v>1</v>
      </c>
      <c r="X21" s="28">
        <v>1</v>
      </c>
      <c r="Y21" s="28">
        <v>0</v>
      </c>
      <c r="Z21" s="11">
        <v>0</v>
      </c>
      <c r="AA21" s="11">
        <v>0</v>
      </c>
      <c r="AB21" s="28">
        <v>0</v>
      </c>
      <c r="AC21" s="28">
        <v>0</v>
      </c>
      <c r="AD21" s="11">
        <v>1</v>
      </c>
      <c r="AE21" s="11">
        <v>0</v>
      </c>
      <c r="AF21" s="11">
        <v>1</v>
      </c>
      <c r="AG21" s="40">
        <v>1</v>
      </c>
      <c r="AH21" s="12" t="s">
        <v>4</v>
      </c>
      <c r="AI21" t="s">
        <v>4</v>
      </c>
      <c r="AJ21" s="93">
        <v>1</v>
      </c>
      <c r="AK21" s="94" t="s">
        <v>4</v>
      </c>
      <c r="AL21" s="76">
        <f>Plott_I!I23</f>
        <v>-0.004105571657419205</v>
      </c>
    </row>
    <row r="22" spans="4:38" ht="12.75">
      <c r="D22" s="38">
        <v>10228</v>
      </c>
      <c r="E22" s="11">
        <v>0</v>
      </c>
      <c r="F22" s="11">
        <v>1</v>
      </c>
      <c r="G22" s="11">
        <v>1</v>
      </c>
      <c r="H22" s="28">
        <v>1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28">
        <v>1</v>
      </c>
      <c r="P22" s="11">
        <v>1</v>
      </c>
      <c r="Q22" s="28">
        <v>1</v>
      </c>
      <c r="R22" s="40">
        <v>1</v>
      </c>
      <c r="S22" s="12" t="s">
        <v>4</v>
      </c>
      <c r="T22" s="56">
        <v>0</v>
      </c>
      <c r="U22" s="11">
        <v>0</v>
      </c>
      <c r="V22" s="11">
        <v>1</v>
      </c>
      <c r="W22" s="11">
        <v>1</v>
      </c>
      <c r="X22" s="28">
        <v>1</v>
      </c>
      <c r="Y22" s="28">
        <v>1</v>
      </c>
      <c r="Z22" s="11">
        <v>0</v>
      </c>
      <c r="AA22" s="11">
        <v>0</v>
      </c>
      <c r="AB22" s="28">
        <v>0</v>
      </c>
      <c r="AC22" s="28">
        <v>0</v>
      </c>
      <c r="AD22" s="11">
        <v>0</v>
      </c>
      <c r="AE22" s="11">
        <v>1</v>
      </c>
      <c r="AF22" s="11">
        <v>0</v>
      </c>
      <c r="AG22" s="40">
        <v>1</v>
      </c>
      <c r="AH22" s="12" t="s">
        <v>4</v>
      </c>
      <c r="AI22" t="s">
        <v>4</v>
      </c>
      <c r="AJ22" s="93">
        <v>0</v>
      </c>
      <c r="AK22" s="94" t="s">
        <v>4</v>
      </c>
      <c r="AL22" s="76">
        <f>Plott_I!I24</f>
        <v>-0.024437928572297096</v>
      </c>
    </row>
    <row r="23" spans="4:38" ht="12.75">
      <c r="D23" s="38">
        <v>10229</v>
      </c>
      <c r="E23" s="11">
        <v>0</v>
      </c>
      <c r="F23" s="11">
        <v>0</v>
      </c>
      <c r="G23" s="11">
        <v>1</v>
      </c>
      <c r="H23" s="28">
        <v>1</v>
      </c>
      <c r="I23" s="11">
        <v>1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28">
        <v>0</v>
      </c>
      <c r="P23" s="11">
        <v>1</v>
      </c>
      <c r="Q23" s="28">
        <v>1</v>
      </c>
      <c r="R23" s="40">
        <v>1</v>
      </c>
      <c r="S23" s="23" t="s">
        <v>4</v>
      </c>
      <c r="T23" s="56">
        <v>1</v>
      </c>
      <c r="U23" s="11">
        <v>0</v>
      </c>
      <c r="V23" s="11">
        <v>0</v>
      </c>
      <c r="W23" s="11">
        <v>1</v>
      </c>
      <c r="X23" s="28">
        <v>1</v>
      </c>
      <c r="Y23" s="28">
        <v>1</v>
      </c>
      <c r="Z23" s="11">
        <v>1</v>
      </c>
      <c r="AA23" s="11">
        <v>0</v>
      </c>
      <c r="AB23" s="28">
        <v>0</v>
      </c>
      <c r="AC23" s="28">
        <v>0</v>
      </c>
      <c r="AD23" s="11">
        <v>0</v>
      </c>
      <c r="AE23" s="11">
        <v>0</v>
      </c>
      <c r="AF23" s="11">
        <v>1</v>
      </c>
      <c r="AG23" s="40">
        <v>0</v>
      </c>
      <c r="AH23" s="23" t="s">
        <v>4</v>
      </c>
      <c r="AI23" t="s">
        <v>4</v>
      </c>
      <c r="AJ23" s="93">
        <v>1</v>
      </c>
      <c r="AK23" s="94" t="s">
        <v>4</v>
      </c>
      <c r="AL23" s="76">
        <f>Plott_I!I25</f>
        <v>-0.0021505376789718866</v>
      </c>
    </row>
    <row r="24" spans="4:38" ht="13.5" thickBot="1">
      <c r="D24" s="41">
        <v>10230</v>
      </c>
      <c r="E24" s="43">
        <v>1</v>
      </c>
      <c r="F24" s="43">
        <v>0</v>
      </c>
      <c r="G24" s="43">
        <v>0</v>
      </c>
      <c r="H24" s="42">
        <v>1</v>
      </c>
      <c r="I24" s="43">
        <v>1</v>
      </c>
      <c r="J24" s="43">
        <v>1</v>
      </c>
      <c r="K24" s="43">
        <v>0</v>
      </c>
      <c r="L24" s="43">
        <v>0</v>
      </c>
      <c r="M24" s="43">
        <v>0</v>
      </c>
      <c r="N24" s="43">
        <v>0</v>
      </c>
      <c r="O24" s="42">
        <v>0</v>
      </c>
      <c r="P24" s="43">
        <v>0</v>
      </c>
      <c r="Q24" s="42">
        <v>1</v>
      </c>
      <c r="R24" s="44">
        <v>1</v>
      </c>
      <c r="S24" s="12" t="s">
        <v>4</v>
      </c>
      <c r="T24" s="57">
        <v>1</v>
      </c>
      <c r="U24" s="43">
        <v>1</v>
      </c>
      <c r="V24" s="43">
        <v>0</v>
      </c>
      <c r="W24" s="43">
        <v>0</v>
      </c>
      <c r="X24" s="42">
        <v>1</v>
      </c>
      <c r="Y24" s="42">
        <v>1</v>
      </c>
      <c r="Z24" s="43">
        <v>1</v>
      </c>
      <c r="AA24" s="43">
        <v>1</v>
      </c>
      <c r="AB24" s="42">
        <v>0</v>
      </c>
      <c r="AC24" s="42">
        <v>0</v>
      </c>
      <c r="AD24" s="43">
        <v>0</v>
      </c>
      <c r="AE24" s="43">
        <v>0</v>
      </c>
      <c r="AF24" s="43">
        <v>0</v>
      </c>
      <c r="AG24" s="44">
        <v>1</v>
      </c>
      <c r="AH24" s="12" t="s">
        <v>4</v>
      </c>
      <c r="AI24" t="s">
        <v>4</v>
      </c>
      <c r="AJ24" s="124">
        <v>0</v>
      </c>
      <c r="AK24" s="125" t="s">
        <v>4</v>
      </c>
      <c r="AL24" s="77">
        <f>Plott_I!I26</f>
        <v>0.0029325513169169426</v>
      </c>
    </row>
    <row r="25" ht="12.75" thickBot="1"/>
    <row r="26" spans="4:45" ht="12.75" customHeight="1">
      <c r="D26" s="104" t="s">
        <v>33</v>
      </c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  <c r="AL26" s="3"/>
      <c r="AM26" s="3"/>
      <c r="AN26" s="3"/>
      <c r="AO26" s="3"/>
      <c r="AP26" s="114" t="s">
        <v>31</v>
      </c>
      <c r="AQ26" s="115"/>
      <c r="AR26" s="115"/>
      <c r="AS26" s="116"/>
    </row>
    <row r="27" spans="4:45" ht="12.75" customHeight="1">
      <c r="D27" s="107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9"/>
      <c r="AL27" s="3"/>
      <c r="AM27" s="3"/>
      <c r="AN27" s="3"/>
      <c r="AO27" s="3"/>
      <c r="AP27" s="117"/>
      <c r="AQ27" s="118"/>
      <c r="AR27" s="118"/>
      <c r="AS27" s="119"/>
    </row>
    <row r="28" spans="4:45" ht="14.25">
      <c r="D28" s="110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2"/>
      <c r="AL28" s="123" t="s">
        <v>3</v>
      </c>
      <c r="AM28" s="123"/>
      <c r="AN28" s="123"/>
      <c r="AO28" s="3"/>
      <c r="AP28" s="117"/>
      <c r="AQ28" s="118"/>
      <c r="AR28" s="118"/>
      <c r="AS28" s="119"/>
    </row>
    <row r="29" spans="38:45" ht="13.5" customHeight="1" thickBot="1">
      <c r="AL29" s="3"/>
      <c r="AM29" s="3"/>
      <c r="AN29" s="3"/>
      <c r="AO29" s="3"/>
      <c r="AP29" s="120"/>
      <c r="AQ29" s="121"/>
      <c r="AR29" s="121"/>
      <c r="AS29" s="122"/>
    </row>
  </sheetData>
  <sheetProtection/>
  <mergeCells count="29">
    <mergeCell ref="D26:AJ28"/>
    <mergeCell ref="AL28:AN28"/>
    <mergeCell ref="AJ18:AK18"/>
    <mergeCell ref="AJ23:AK23"/>
    <mergeCell ref="AJ24:AK24"/>
    <mergeCell ref="AJ19:AK19"/>
    <mergeCell ref="AJ20:AK20"/>
    <mergeCell ref="AJ21:AK21"/>
    <mergeCell ref="AJ22:AK22"/>
    <mergeCell ref="AJ10:AK10"/>
    <mergeCell ref="AJ11:AK11"/>
    <mergeCell ref="AP26:AS29"/>
    <mergeCell ref="AJ2:AK2"/>
    <mergeCell ref="AJ12:AK12"/>
    <mergeCell ref="AJ13:AK13"/>
    <mergeCell ref="AJ15:AK15"/>
    <mergeCell ref="AJ16:AK16"/>
    <mergeCell ref="AJ17:AK17"/>
    <mergeCell ref="AJ14:AK14"/>
    <mergeCell ref="D14:AH14"/>
    <mergeCell ref="E3:R3"/>
    <mergeCell ref="T3:AG3"/>
    <mergeCell ref="AJ3:AK3"/>
    <mergeCell ref="AJ4:AK4"/>
    <mergeCell ref="AJ5:AK5"/>
    <mergeCell ref="AJ6:AK6"/>
    <mergeCell ref="AJ7:AK7"/>
    <mergeCell ref="AJ8:AK8"/>
    <mergeCell ref="AJ9:AK9"/>
  </mergeCells>
  <conditionalFormatting sqref="E15:G24 AD5:AF13 P15:P24 I15:N24 Z5:AA13 E4:G13 P4:P13 U5:W13 I4:N13 AD16:AF24 Z16:AA24 U16:W24 AJ4:AK24">
    <cfRule type="cellIs" priority="1" dxfId="0" operator="equal" stopIfTrue="1">
      <formula>0</formula>
    </cfRule>
  </conditionalFormatting>
  <conditionalFormatting sqref="AL6:AL24">
    <cfRule type="cellIs" priority="2" dxfId="4" operator="lessThan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B1:Q150"/>
  <sheetViews>
    <sheetView zoomScalePageLayoutView="0" workbookViewId="0" topLeftCell="A1">
      <selection activeCell="Q44" sqref="Q44"/>
    </sheetView>
  </sheetViews>
  <sheetFormatPr defaultColWidth="11.421875" defaultRowHeight="12.75"/>
  <cols>
    <col min="1" max="1" width="3.8515625" style="0" customWidth="1"/>
    <col min="2" max="2" width="4.57421875" style="0" customWidth="1"/>
    <col min="3" max="4" width="3.7109375" style="0" customWidth="1"/>
    <col min="5" max="5" width="5.140625" style="0" customWidth="1"/>
    <col min="6" max="6" width="7.7109375" style="0" customWidth="1"/>
    <col min="7" max="7" width="7.00390625" style="0" customWidth="1"/>
    <col min="8" max="8" width="6.00390625" style="0" customWidth="1"/>
    <col min="9" max="9" width="6.57421875" style="0" customWidth="1"/>
    <col min="10" max="10" width="5.7109375" style="0" customWidth="1"/>
    <col min="11" max="11" width="6.28125" style="0" customWidth="1"/>
    <col min="12" max="12" width="2.57421875" style="0" customWidth="1"/>
    <col min="13" max="13" width="6.28125" style="0" customWidth="1"/>
    <col min="14" max="14" width="4.421875" style="0" customWidth="1"/>
    <col min="15" max="15" width="6.00390625" style="0" customWidth="1"/>
  </cols>
  <sheetData>
    <row r="1" spans="5:14" ht="12.75">
      <c r="E1" t="s">
        <v>4</v>
      </c>
      <c r="F1" s="7" t="s">
        <v>1</v>
      </c>
      <c r="H1" t="s">
        <v>4</v>
      </c>
      <c r="I1" t="s">
        <v>2</v>
      </c>
      <c r="K1" t="str">
        <f>E1</f>
        <v> </v>
      </c>
      <c r="L1" t="s">
        <v>2</v>
      </c>
      <c r="N1" t="str">
        <f>H1</f>
        <v> </v>
      </c>
    </row>
    <row r="2" spans="2:15" ht="12.75">
      <c r="B2" t="s">
        <v>0</v>
      </c>
      <c r="C2" t="s">
        <v>4</v>
      </c>
      <c r="E2">
        <v>0</v>
      </c>
      <c r="F2">
        <v>1</v>
      </c>
      <c r="G2" s="13" t="s">
        <v>4</v>
      </c>
      <c r="H2">
        <v>0</v>
      </c>
      <c r="I2">
        <v>1</v>
      </c>
      <c r="J2" s="13" t="s">
        <v>4</v>
      </c>
      <c r="K2">
        <v>0</v>
      </c>
      <c r="L2">
        <v>0</v>
      </c>
      <c r="M2" s="13">
        <v>0</v>
      </c>
      <c r="N2">
        <v>1</v>
      </c>
      <c r="O2" t="s">
        <v>4</v>
      </c>
    </row>
    <row r="3" spans="2:15" ht="12.75">
      <c r="B3">
        <v>2</v>
      </c>
      <c r="E3">
        <v>1</v>
      </c>
      <c r="F3">
        <v>1</v>
      </c>
      <c r="G3" s="13" t="s">
        <v>4</v>
      </c>
      <c r="H3">
        <v>1</v>
      </c>
      <c r="I3">
        <v>1</v>
      </c>
      <c r="J3" s="13" t="s">
        <v>4</v>
      </c>
      <c r="K3">
        <v>1</v>
      </c>
      <c r="L3">
        <v>0</v>
      </c>
      <c r="M3" s="13">
        <v>1</v>
      </c>
      <c r="N3">
        <v>1</v>
      </c>
      <c r="O3" t="s">
        <v>4</v>
      </c>
    </row>
    <row r="4" spans="5:15" ht="12.75">
      <c r="E4">
        <v>1</v>
      </c>
      <c r="F4">
        <v>0</v>
      </c>
      <c r="G4" s="13" t="s">
        <v>4</v>
      </c>
      <c r="H4">
        <v>2</v>
      </c>
      <c r="I4">
        <v>1</v>
      </c>
      <c r="J4" s="13" t="s">
        <v>4</v>
      </c>
      <c r="K4">
        <v>1</v>
      </c>
      <c r="L4">
        <v>1</v>
      </c>
      <c r="M4" s="13">
        <v>2</v>
      </c>
      <c r="N4">
        <v>1</v>
      </c>
      <c r="O4" t="s">
        <v>4</v>
      </c>
    </row>
    <row r="5" spans="5:15" ht="12.75">
      <c r="E5">
        <v>2</v>
      </c>
      <c r="F5">
        <v>0</v>
      </c>
      <c r="G5" s="13" t="s">
        <v>4</v>
      </c>
      <c r="H5">
        <v>2</v>
      </c>
      <c r="I5">
        <v>0</v>
      </c>
      <c r="J5" s="13" t="s">
        <v>4</v>
      </c>
      <c r="K5">
        <v>2</v>
      </c>
      <c r="L5">
        <v>1</v>
      </c>
      <c r="M5" s="13">
        <v>2</v>
      </c>
      <c r="N5">
        <v>0</v>
      </c>
      <c r="O5" t="s">
        <v>4</v>
      </c>
    </row>
    <row r="6" spans="5:15" ht="12.75">
      <c r="E6">
        <v>3</v>
      </c>
      <c r="F6">
        <v>0</v>
      </c>
      <c r="G6" s="13" t="s">
        <v>4</v>
      </c>
      <c r="H6">
        <v>3</v>
      </c>
      <c r="I6">
        <v>0</v>
      </c>
      <c r="J6" s="13" t="s">
        <v>4</v>
      </c>
      <c r="K6">
        <v>2</v>
      </c>
      <c r="L6">
        <v>0</v>
      </c>
      <c r="M6" s="13">
        <v>3</v>
      </c>
      <c r="N6">
        <v>0</v>
      </c>
      <c r="O6" t="s">
        <v>4</v>
      </c>
    </row>
    <row r="7" spans="5:15" ht="12.75">
      <c r="E7">
        <v>3</v>
      </c>
      <c r="F7">
        <v>1</v>
      </c>
      <c r="G7" s="13" t="s">
        <v>4</v>
      </c>
      <c r="H7">
        <v>3</v>
      </c>
      <c r="I7">
        <v>1</v>
      </c>
      <c r="J7" s="13" t="s">
        <v>4</v>
      </c>
      <c r="K7">
        <v>3</v>
      </c>
      <c r="L7">
        <v>0</v>
      </c>
      <c r="M7" s="13">
        <v>4</v>
      </c>
      <c r="N7">
        <v>0</v>
      </c>
      <c r="O7" t="s">
        <v>4</v>
      </c>
    </row>
    <row r="8" spans="5:15" ht="12.75">
      <c r="E8">
        <v>4</v>
      </c>
      <c r="F8">
        <v>1</v>
      </c>
      <c r="G8" s="13" t="s">
        <v>4</v>
      </c>
      <c r="H8">
        <v>4</v>
      </c>
      <c r="I8">
        <v>1</v>
      </c>
      <c r="J8" s="13" t="s">
        <v>4</v>
      </c>
      <c r="K8">
        <v>4</v>
      </c>
      <c r="L8">
        <v>0</v>
      </c>
      <c r="M8" s="13">
        <v>4</v>
      </c>
      <c r="N8">
        <v>1</v>
      </c>
      <c r="O8" t="s">
        <v>4</v>
      </c>
    </row>
    <row r="9" spans="5:15" ht="12.75">
      <c r="E9">
        <v>5</v>
      </c>
      <c r="F9">
        <v>1</v>
      </c>
      <c r="G9" s="13" t="s">
        <v>4</v>
      </c>
      <c r="H9">
        <v>4</v>
      </c>
      <c r="I9">
        <v>0</v>
      </c>
      <c r="J9" s="13" t="s">
        <v>4</v>
      </c>
      <c r="K9">
        <v>4</v>
      </c>
      <c r="L9">
        <v>1</v>
      </c>
      <c r="M9" s="13">
        <v>5</v>
      </c>
      <c r="N9">
        <v>1</v>
      </c>
      <c r="O9" t="s">
        <v>4</v>
      </c>
    </row>
    <row r="10" spans="5:15" ht="12.75">
      <c r="E10">
        <v>6</v>
      </c>
      <c r="F10">
        <v>1</v>
      </c>
      <c r="G10" s="13" t="s">
        <v>4</v>
      </c>
      <c r="H10">
        <v>5</v>
      </c>
      <c r="I10">
        <v>0</v>
      </c>
      <c r="J10" s="13" t="s">
        <v>4</v>
      </c>
      <c r="K10">
        <v>5</v>
      </c>
      <c r="L10">
        <v>1</v>
      </c>
      <c r="M10" s="13">
        <v>6</v>
      </c>
      <c r="N10">
        <v>1</v>
      </c>
      <c r="O10" t="s">
        <v>4</v>
      </c>
    </row>
    <row r="11" spans="5:15" ht="12.75">
      <c r="E11">
        <v>6</v>
      </c>
      <c r="F11">
        <v>0</v>
      </c>
      <c r="G11" s="13" t="s">
        <v>4</v>
      </c>
      <c r="H11">
        <v>5</v>
      </c>
      <c r="I11">
        <v>1</v>
      </c>
      <c r="J11" s="13" t="s">
        <v>4</v>
      </c>
      <c r="K11">
        <v>6</v>
      </c>
      <c r="L11">
        <v>1</v>
      </c>
      <c r="M11" s="13">
        <v>7</v>
      </c>
      <c r="N11">
        <v>1</v>
      </c>
      <c r="O11" t="s">
        <v>4</v>
      </c>
    </row>
    <row r="12" spans="5:15" ht="12.75">
      <c r="E12">
        <v>7</v>
      </c>
      <c r="F12">
        <v>0</v>
      </c>
      <c r="G12" s="13" t="s">
        <v>4</v>
      </c>
      <c r="H12">
        <v>6</v>
      </c>
      <c r="I12">
        <v>1</v>
      </c>
      <c r="J12" s="13" t="s">
        <v>4</v>
      </c>
      <c r="K12">
        <v>7</v>
      </c>
      <c r="L12">
        <v>1</v>
      </c>
      <c r="M12" s="13">
        <v>7</v>
      </c>
      <c r="N12">
        <v>0</v>
      </c>
      <c r="O12" t="s">
        <v>4</v>
      </c>
    </row>
    <row r="13" spans="5:15" ht="12.75">
      <c r="E13">
        <v>7</v>
      </c>
      <c r="F13">
        <v>1</v>
      </c>
      <c r="G13" s="13" t="s">
        <v>4</v>
      </c>
      <c r="H13">
        <v>7</v>
      </c>
      <c r="I13">
        <v>1</v>
      </c>
      <c r="J13" s="13" t="s">
        <v>4</v>
      </c>
      <c r="K13">
        <v>8</v>
      </c>
      <c r="L13">
        <v>1</v>
      </c>
      <c r="M13" s="13">
        <v>8</v>
      </c>
      <c r="N13">
        <v>0</v>
      </c>
      <c r="O13" t="s">
        <v>4</v>
      </c>
    </row>
    <row r="14" spans="5:15" ht="12.75">
      <c r="E14">
        <v>8</v>
      </c>
      <c r="F14">
        <v>1</v>
      </c>
      <c r="G14" s="13" t="s">
        <v>4</v>
      </c>
      <c r="H14">
        <v>7</v>
      </c>
      <c r="I14">
        <v>0</v>
      </c>
      <c r="J14" s="13" t="s">
        <v>4</v>
      </c>
      <c r="K14">
        <v>8</v>
      </c>
      <c r="L14">
        <v>0</v>
      </c>
      <c r="M14" s="13">
        <v>9</v>
      </c>
      <c r="N14">
        <v>0</v>
      </c>
      <c r="O14" t="s">
        <v>4</v>
      </c>
    </row>
    <row r="15" spans="5:15" ht="12.75">
      <c r="E15">
        <v>9</v>
      </c>
      <c r="F15">
        <v>1</v>
      </c>
      <c r="G15" s="13" t="s">
        <v>4</v>
      </c>
      <c r="H15">
        <v>8</v>
      </c>
      <c r="I15">
        <v>0</v>
      </c>
      <c r="J15" s="13" t="s">
        <v>4</v>
      </c>
      <c r="K15">
        <v>9</v>
      </c>
      <c r="L15">
        <v>0</v>
      </c>
      <c r="M15" s="13">
        <v>9</v>
      </c>
      <c r="N15">
        <v>1</v>
      </c>
      <c r="O15" t="s">
        <v>4</v>
      </c>
    </row>
    <row r="16" spans="5:15" ht="12.75">
      <c r="E16">
        <v>9</v>
      </c>
      <c r="F16">
        <v>0</v>
      </c>
      <c r="G16" s="13" t="s">
        <v>4</v>
      </c>
      <c r="H16">
        <v>9</v>
      </c>
      <c r="I16">
        <v>0</v>
      </c>
      <c r="J16" s="13" t="s">
        <v>4</v>
      </c>
      <c r="K16">
        <v>9</v>
      </c>
      <c r="L16">
        <v>1</v>
      </c>
      <c r="M16" s="13">
        <v>10</v>
      </c>
      <c r="N16">
        <v>1</v>
      </c>
      <c r="O16" t="s">
        <v>4</v>
      </c>
    </row>
    <row r="17" spans="5:15" ht="12.75">
      <c r="E17">
        <v>10</v>
      </c>
      <c r="F17">
        <v>0</v>
      </c>
      <c r="G17" s="13" t="s">
        <v>4</v>
      </c>
      <c r="H17">
        <v>9</v>
      </c>
      <c r="I17">
        <v>1</v>
      </c>
      <c r="J17" s="13" t="s">
        <v>4</v>
      </c>
      <c r="K17">
        <v>10</v>
      </c>
      <c r="L17">
        <v>1</v>
      </c>
      <c r="M17" s="13">
        <v>11</v>
      </c>
      <c r="N17">
        <v>1</v>
      </c>
      <c r="O17" t="s">
        <v>4</v>
      </c>
    </row>
    <row r="18" spans="5:15" ht="12.75">
      <c r="E18">
        <v>11</v>
      </c>
      <c r="F18">
        <v>0</v>
      </c>
      <c r="G18" s="13" t="s">
        <v>4</v>
      </c>
      <c r="H18">
        <v>10</v>
      </c>
      <c r="I18">
        <v>1</v>
      </c>
      <c r="J18" s="13" t="s">
        <v>4</v>
      </c>
      <c r="K18">
        <v>11</v>
      </c>
      <c r="L18">
        <v>1</v>
      </c>
      <c r="M18" s="13">
        <v>12</v>
      </c>
      <c r="N18">
        <v>1</v>
      </c>
      <c r="O18" t="s">
        <v>4</v>
      </c>
    </row>
    <row r="19" spans="5:15" ht="12.75">
      <c r="E19">
        <v>12</v>
      </c>
      <c r="F19">
        <v>0</v>
      </c>
      <c r="G19" s="13" t="s">
        <v>4</v>
      </c>
      <c r="H19">
        <v>11</v>
      </c>
      <c r="I19">
        <v>1</v>
      </c>
      <c r="J19" s="13" t="s">
        <v>4</v>
      </c>
      <c r="K19">
        <v>11</v>
      </c>
      <c r="L19">
        <v>0</v>
      </c>
      <c r="M19" s="13">
        <v>12</v>
      </c>
      <c r="N19">
        <v>0</v>
      </c>
      <c r="O19" t="s">
        <v>4</v>
      </c>
    </row>
    <row r="20" spans="5:15" ht="12.75">
      <c r="E20">
        <v>12</v>
      </c>
      <c r="F20">
        <v>1</v>
      </c>
      <c r="G20" s="13" t="s">
        <v>4</v>
      </c>
      <c r="H20">
        <v>11</v>
      </c>
      <c r="I20">
        <v>0</v>
      </c>
      <c r="J20" s="13" t="s">
        <v>4</v>
      </c>
      <c r="K20">
        <v>12</v>
      </c>
      <c r="L20">
        <v>0</v>
      </c>
      <c r="M20" s="13">
        <v>13</v>
      </c>
      <c r="N20">
        <v>0</v>
      </c>
      <c r="O20" t="s">
        <v>4</v>
      </c>
    </row>
    <row r="21" spans="5:15" ht="12.75">
      <c r="E21">
        <v>13</v>
      </c>
      <c r="F21">
        <v>1</v>
      </c>
      <c r="G21" s="13" t="s">
        <v>4</v>
      </c>
      <c r="H21">
        <v>12</v>
      </c>
      <c r="I21">
        <v>0</v>
      </c>
      <c r="J21" s="13" t="s">
        <v>4</v>
      </c>
      <c r="K21">
        <v>13</v>
      </c>
      <c r="L21">
        <v>0</v>
      </c>
      <c r="M21" s="13">
        <v>14</v>
      </c>
      <c r="N21">
        <v>0</v>
      </c>
      <c r="O21" t="s">
        <v>4</v>
      </c>
    </row>
    <row r="22" spans="5:15" ht="12.75">
      <c r="E22">
        <v>14</v>
      </c>
      <c r="F22">
        <v>1</v>
      </c>
      <c r="G22" s="13" t="s">
        <v>4</v>
      </c>
      <c r="H22">
        <v>13</v>
      </c>
      <c r="I22">
        <v>0</v>
      </c>
      <c r="J22" s="13" t="s">
        <v>4</v>
      </c>
      <c r="K22">
        <v>14</v>
      </c>
      <c r="L22">
        <v>0</v>
      </c>
      <c r="M22" s="13">
        <v>15</v>
      </c>
      <c r="N22">
        <v>0</v>
      </c>
      <c r="O22" t="s">
        <v>4</v>
      </c>
    </row>
    <row r="23" spans="5:15" ht="12.75">
      <c r="E23">
        <v>14</v>
      </c>
      <c r="F23">
        <v>0</v>
      </c>
      <c r="G23" s="13" t="s">
        <v>4</v>
      </c>
      <c r="H23">
        <v>14</v>
      </c>
      <c r="I23">
        <v>0</v>
      </c>
      <c r="J23" s="13" t="s">
        <v>4</v>
      </c>
      <c r="K23">
        <v>14</v>
      </c>
      <c r="L23">
        <v>1</v>
      </c>
      <c r="M23" s="13">
        <v>16</v>
      </c>
      <c r="N23">
        <v>0</v>
      </c>
      <c r="O23" t="s">
        <v>4</v>
      </c>
    </row>
    <row r="24" spans="5:15" ht="12.75">
      <c r="E24">
        <v>15</v>
      </c>
      <c r="F24">
        <v>0</v>
      </c>
      <c r="G24" s="13" t="s">
        <v>4</v>
      </c>
      <c r="H24">
        <v>15</v>
      </c>
      <c r="I24">
        <v>0</v>
      </c>
      <c r="J24" s="13" t="s">
        <v>4</v>
      </c>
      <c r="K24">
        <v>15</v>
      </c>
      <c r="L24">
        <v>1</v>
      </c>
      <c r="M24" s="13">
        <v>17</v>
      </c>
      <c r="N24">
        <v>0</v>
      </c>
      <c r="O24" t="s">
        <v>4</v>
      </c>
    </row>
    <row r="25" spans="5:15" ht="12.75">
      <c r="E25">
        <v>16</v>
      </c>
      <c r="F25">
        <v>0</v>
      </c>
      <c r="G25" s="13" t="s">
        <v>4</v>
      </c>
      <c r="H25">
        <v>16</v>
      </c>
      <c r="I25">
        <v>0</v>
      </c>
      <c r="J25" s="13" t="s">
        <v>4</v>
      </c>
      <c r="K25">
        <v>15</v>
      </c>
      <c r="L25">
        <v>0</v>
      </c>
      <c r="M25" s="13">
        <v>18</v>
      </c>
      <c r="N25">
        <v>0</v>
      </c>
      <c r="O25" t="s">
        <v>4</v>
      </c>
    </row>
    <row r="26" spans="5:15" ht="12.75">
      <c r="E26">
        <v>16</v>
      </c>
      <c r="F26">
        <v>1</v>
      </c>
      <c r="G26" s="13" t="s">
        <v>4</v>
      </c>
      <c r="H26">
        <v>16</v>
      </c>
      <c r="I26">
        <v>1</v>
      </c>
      <c r="J26" s="13" t="s">
        <v>4</v>
      </c>
      <c r="K26">
        <v>16</v>
      </c>
      <c r="L26">
        <v>0</v>
      </c>
      <c r="M26" s="13">
        <v>19</v>
      </c>
      <c r="N26">
        <v>0</v>
      </c>
      <c r="O26" t="s">
        <v>4</v>
      </c>
    </row>
    <row r="27" spans="5:15" ht="12.75">
      <c r="E27">
        <v>17</v>
      </c>
      <c r="F27">
        <v>1</v>
      </c>
      <c r="G27" s="13" t="s">
        <v>4</v>
      </c>
      <c r="H27">
        <v>17</v>
      </c>
      <c r="I27">
        <v>1</v>
      </c>
      <c r="J27" s="13" t="s">
        <v>4</v>
      </c>
      <c r="K27">
        <v>17</v>
      </c>
      <c r="L27">
        <v>0</v>
      </c>
      <c r="M27" s="13">
        <v>19</v>
      </c>
      <c r="N27">
        <v>1</v>
      </c>
      <c r="O27" t="s">
        <v>4</v>
      </c>
    </row>
    <row r="28" spans="5:15" ht="12.75">
      <c r="E28">
        <v>18</v>
      </c>
      <c r="F28">
        <v>1</v>
      </c>
      <c r="G28" s="13" t="s">
        <v>4</v>
      </c>
      <c r="H28">
        <v>18</v>
      </c>
      <c r="I28">
        <v>1</v>
      </c>
      <c r="J28" s="13" t="s">
        <v>4</v>
      </c>
      <c r="K28">
        <v>17</v>
      </c>
      <c r="L28">
        <v>1</v>
      </c>
      <c r="M28" s="13">
        <v>20</v>
      </c>
      <c r="N28">
        <v>1</v>
      </c>
      <c r="O28" t="s">
        <v>4</v>
      </c>
    </row>
    <row r="29" spans="5:15" ht="12.75">
      <c r="E29">
        <v>19</v>
      </c>
      <c r="F29">
        <v>1</v>
      </c>
      <c r="G29" s="13" t="s">
        <v>4</v>
      </c>
      <c r="H29">
        <v>19</v>
      </c>
      <c r="I29">
        <v>1</v>
      </c>
      <c r="J29" s="13" t="s">
        <v>4</v>
      </c>
      <c r="K29">
        <v>18</v>
      </c>
      <c r="L29">
        <v>1</v>
      </c>
      <c r="M29" s="13">
        <v>21</v>
      </c>
      <c r="N29">
        <v>1</v>
      </c>
      <c r="O29" t="s">
        <v>4</v>
      </c>
    </row>
    <row r="30" spans="5:15" ht="12.75">
      <c r="E30">
        <v>20</v>
      </c>
      <c r="F30">
        <v>1</v>
      </c>
      <c r="G30" s="13" t="s">
        <v>4</v>
      </c>
      <c r="H30">
        <v>20</v>
      </c>
      <c r="I30">
        <v>1</v>
      </c>
      <c r="J30" s="13" t="s">
        <v>4</v>
      </c>
      <c r="K30">
        <v>18</v>
      </c>
      <c r="L30">
        <v>0</v>
      </c>
      <c r="M30" s="13">
        <v>22</v>
      </c>
      <c r="N30">
        <v>1</v>
      </c>
      <c r="O30" t="s">
        <v>4</v>
      </c>
    </row>
    <row r="31" spans="5:15" ht="12.75">
      <c r="E31">
        <v>20</v>
      </c>
      <c r="F31">
        <v>0</v>
      </c>
      <c r="G31" s="13" t="s">
        <v>4</v>
      </c>
      <c r="H31">
        <v>20</v>
      </c>
      <c r="I31">
        <v>0</v>
      </c>
      <c r="J31" s="13" t="s">
        <v>4</v>
      </c>
      <c r="K31">
        <v>19</v>
      </c>
      <c r="L31">
        <v>0</v>
      </c>
      <c r="M31" s="13">
        <v>23</v>
      </c>
      <c r="N31">
        <v>1</v>
      </c>
      <c r="O31" t="s">
        <v>4</v>
      </c>
    </row>
    <row r="32" spans="5:15" ht="12.75">
      <c r="E32">
        <v>21</v>
      </c>
      <c r="F32">
        <v>0</v>
      </c>
      <c r="G32" s="13" t="s">
        <v>4</v>
      </c>
      <c r="H32">
        <v>21</v>
      </c>
      <c r="I32">
        <v>0</v>
      </c>
      <c r="J32" s="13" t="s">
        <v>4</v>
      </c>
      <c r="K32">
        <v>20</v>
      </c>
      <c r="L32">
        <v>0</v>
      </c>
      <c r="M32" s="13">
        <v>24</v>
      </c>
      <c r="N32">
        <v>1</v>
      </c>
      <c r="O32" t="s">
        <v>4</v>
      </c>
    </row>
    <row r="33" spans="5:15" ht="12.75">
      <c r="E33">
        <v>22</v>
      </c>
      <c r="F33">
        <v>0</v>
      </c>
      <c r="G33" s="13" t="s">
        <v>4</v>
      </c>
      <c r="H33">
        <v>21</v>
      </c>
      <c r="I33">
        <v>1</v>
      </c>
      <c r="J33" s="13" t="s">
        <v>4</v>
      </c>
      <c r="K33">
        <v>20</v>
      </c>
      <c r="L33">
        <v>1</v>
      </c>
      <c r="M33" s="13">
        <v>24</v>
      </c>
      <c r="N33">
        <v>0</v>
      </c>
      <c r="O33" t="s">
        <v>4</v>
      </c>
    </row>
    <row r="34" spans="5:15" ht="12.75">
      <c r="E34">
        <v>23</v>
      </c>
      <c r="F34">
        <v>0</v>
      </c>
      <c r="G34" s="13" t="s">
        <v>4</v>
      </c>
      <c r="H34">
        <v>22</v>
      </c>
      <c r="I34">
        <v>1</v>
      </c>
      <c r="J34" s="13" t="s">
        <v>4</v>
      </c>
      <c r="K34">
        <v>21</v>
      </c>
      <c r="L34">
        <v>1</v>
      </c>
      <c r="M34" s="13">
        <v>25</v>
      </c>
      <c r="N34">
        <v>0</v>
      </c>
      <c r="O34" t="s">
        <v>4</v>
      </c>
    </row>
    <row r="35" spans="5:15" ht="12.75">
      <c r="E35">
        <v>23</v>
      </c>
      <c r="F35">
        <v>1</v>
      </c>
      <c r="G35" s="13" t="s">
        <v>4</v>
      </c>
      <c r="H35">
        <v>22</v>
      </c>
      <c r="I35">
        <v>0</v>
      </c>
      <c r="J35" s="13" t="s">
        <v>4</v>
      </c>
      <c r="K35">
        <v>21</v>
      </c>
      <c r="L35">
        <v>0</v>
      </c>
      <c r="M35" s="13">
        <v>25</v>
      </c>
      <c r="N35">
        <v>1</v>
      </c>
      <c r="O35" t="s">
        <v>4</v>
      </c>
    </row>
    <row r="36" spans="5:15" ht="12.75">
      <c r="E36">
        <v>24</v>
      </c>
      <c r="F36">
        <v>1</v>
      </c>
      <c r="G36" s="13" t="s">
        <v>4</v>
      </c>
      <c r="H36">
        <v>23</v>
      </c>
      <c r="I36">
        <v>0</v>
      </c>
      <c r="J36" s="13" t="s">
        <v>4</v>
      </c>
      <c r="K36">
        <v>22</v>
      </c>
      <c r="L36">
        <v>0</v>
      </c>
      <c r="M36" s="13">
        <v>26</v>
      </c>
      <c r="N36">
        <v>1</v>
      </c>
      <c r="O36" t="s">
        <v>4</v>
      </c>
    </row>
    <row r="37" spans="5:17" ht="12.75">
      <c r="E37">
        <v>24</v>
      </c>
      <c r="F37">
        <v>0</v>
      </c>
      <c r="G37" s="13" t="s">
        <v>4</v>
      </c>
      <c r="H37">
        <v>24</v>
      </c>
      <c r="I37">
        <v>0</v>
      </c>
      <c r="J37" s="13" t="s">
        <v>4</v>
      </c>
      <c r="K37">
        <v>23</v>
      </c>
      <c r="L37">
        <v>0</v>
      </c>
      <c r="M37" s="13">
        <v>27</v>
      </c>
      <c r="N37">
        <v>1</v>
      </c>
      <c r="O37" t="s">
        <v>4</v>
      </c>
      <c r="Q37" t="str">
        <f>CONCATENATE("PRN Code ",B3," (Galileo Ea-I)")</f>
        <v>PRN Code 2 (Galileo Ea-I)</v>
      </c>
    </row>
    <row r="38" spans="5:15" ht="12.75">
      <c r="E38">
        <v>25</v>
      </c>
      <c r="F38">
        <v>0</v>
      </c>
      <c r="G38" s="13" t="s">
        <v>4</v>
      </c>
      <c r="H38">
        <v>25</v>
      </c>
      <c r="I38">
        <v>0</v>
      </c>
      <c r="J38" s="13" t="s">
        <v>4</v>
      </c>
      <c r="K38">
        <v>24</v>
      </c>
      <c r="L38">
        <v>0</v>
      </c>
      <c r="M38" s="13">
        <v>28</v>
      </c>
      <c r="N38">
        <v>1</v>
      </c>
      <c r="O38" t="s">
        <v>4</v>
      </c>
    </row>
    <row r="39" spans="5:17" ht="12.75">
      <c r="E39">
        <v>25</v>
      </c>
      <c r="F39">
        <v>1</v>
      </c>
      <c r="G39" s="13" t="s">
        <v>4</v>
      </c>
      <c r="H39">
        <v>25</v>
      </c>
      <c r="I39">
        <v>1</v>
      </c>
      <c r="J39" s="13" t="s">
        <v>4</v>
      </c>
      <c r="K39">
        <v>25</v>
      </c>
      <c r="L39">
        <v>0</v>
      </c>
      <c r="M39" s="13">
        <v>29</v>
      </c>
      <c r="N39">
        <v>1</v>
      </c>
      <c r="O39" t="s">
        <v>4</v>
      </c>
      <c r="Q39" t="str">
        <f>CONCATENATE("PRN Code ",B3," (Galileo E5a-Q)")</f>
        <v>PRN Code 2 (Galileo E5a-Q)</v>
      </c>
    </row>
    <row r="40" spans="5:15" ht="12.75">
      <c r="E40">
        <v>26</v>
      </c>
      <c r="F40">
        <v>1</v>
      </c>
      <c r="G40" s="13" t="s">
        <v>4</v>
      </c>
      <c r="H40">
        <v>26</v>
      </c>
      <c r="I40">
        <v>1</v>
      </c>
      <c r="J40" s="13" t="s">
        <v>4</v>
      </c>
      <c r="K40">
        <v>26</v>
      </c>
      <c r="L40">
        <v>0</v>
      </c>
      <c r="M40" s="13">
        <v>29</v>
      </c>
      <c r="N40">
        <v>0</v>
      </c>
      <c r="O40" t="s">
        <v>4</v>
      </c>
    </row>
    <row r="41" spans="5:17" ht="12.75">
      <c r="E41">
        <v>26</v>
      </c>
      <c r="F41">
        <v>0</v>
      </c>
      <c r="G41" s="13" t="s">
        <v>4</v>
      </c>
      <c r="H41">
        <v>26</v>
      </c>
      <c r="I41">
        <v>0</v>
      </c>
      <c r="J41" s="13" t="s">
        <v>4</v>
      </c>
      <c r="K41">
        <v>26</v>
      </c>
      <c r="L41">
        <v>1</v>
      </c>
      <c r="M41" s="13">
        <v>30</v>
      </c>
      <c r="N41">
        <v>0</v>
      </c>
      <c r="O41" t="s">
        <v>4</v>
      </c>
      <c r="Q41" t="str">
        <f>CONCATENATE("PRN Code ",B3," (Galileo E5b-I)")</f>
        <v>PRN Code 2 (Galileo E5b-I)</v>
      </c>
    </row>
    <row r="42" spans="5:15" ht="12.75">
      <c r="E42">
        <v>27</v>
      </c>
      <c r="F42">
        <v>0</v>
      </c>
      <c r="G42" s="13" t="s">
        <v>4</v>
      </c>
      <c r="H42">
        <v>27</v>
      </c>
      <c r="I42">
        <v>0</v>
      </c>
      <c r="J42" s="13" t="s">
        <v>4</v>
      </c>
      <c r="K42">
        <v>27</v>
      </c>
      <c r="L42">
        <v>1</v>
      </c>
      <c r="M42" s="13">
        <v>30</v>
      </c>
      <c r="N42">
        <v>1</v>
      </c>
      <c r="O42" t="s">
        <v>4</v>
      </c>
    </row>
    <row r="43" spans="5:17" ht="12.75">
      <c r="E43">
        <v>28</v>
      </c>
      <c r="F43">
        <v>0</v>
      </c>
      <c r="G43" s="13" t="s">
        <v>4</v>
      </c>
      <c r="H43">
        <v>28</v>
      </c>
      <c r="I43">
        <v>0</v>
      </c>
      <c r="J43" s="13" t="s">
        <v>4</v>
      </c>
      <c r="K43">
        <v>28</v>
      </c>
      <c r="L43">
        <v>1</v>
      </c>
      <c r="M43" s="13">
        <v>31</v>
      </c>
      <c r="N43">
        <v>1</v>
      </c>
      <c r="O43" t="s">
        <v>4</v>
      </c>
      <c r="Q43" t="str">
        <f>CONCATENATE("PRN Code ",B3," (Galileo E5b-Q)")</f>
        <v>PRN Code 2 (Galileo E5b-Q)</v>
      </c>
    </row>
    <row r="44" spans="5:15" ht="12.75">
      <c r="E44">
        <v>29</v>
      </c>
      <c r="F44">
        <v>0</v>
      </c>
      <c r="G44" s="13" t="s">
        <v>4</v>
      </c>
      <c r="H44">
        <v>29</v>
      </c>
      <c r="I44">
        <v>0</v>
      </c>
      <c r="J44" s="13" t="s">
        <v>4</v>
      </c>
      <c r="K44">
        <v>29</v>
      </c>
      <c r="L44">
        <v>1</v>
      </c>
      <c r="M44" s="13">
        <v>32</v>
      </c>
      <c r="N44">
        <v>1</v>
      </c>
      <c r="O44" t="s">
        <v>4</v>
      </c>
    </row>
    <row r="45" spans="5:15" ht="12.75">
      <c r="E45">
        <v>29</v>
      </c>
      <c r="F45">
        <v>1</v>
      </c>
      <c r="G45" s="13" t="s">
        <v>4</v>
      </c>
      <c r="H45">
        <v>30</v>
      </c>
      <c r="I45">
        <v>0</v>
      </c>
      <c r="J45" s="13" t="s">
        <v>4</v>
      </c>
      <c r="K45">
        <v>29</v>
      </c>
      <c r="L45">
        <v>0</v>
      </c>
      <c r="M45" s="13">
        <v>33</v>
      </c>
      <c r="N45">
        <v>1</v>
      </c>
      <c r="O45" t="s">
        <v>4</v>
      </c>
    </row>
    <row r="46" spans="5:15" ht="12.75">
      <c r="E46">
        <v>30</v>
      </c>
      <c r="F46">
        <v>1</v>
      </c>
      <c r="G46" s="13" t="s">
        <v>4</v>
      </c>
      <c r="H46">
        <v>30</v>
      </c>
      <c r="I46">
        <v>1</v>
      </c>
      <c r="J46" s="13" t="s">
        <v>4</v>
      </c>
      <c r="K46">
        <v>30</v>
      </c>
      <c r="L46">
        <v>0</v>
      </c>
      <c r="M46" s="13">
        <v>33</v>
      </c>
      <c r="N46">
        <v>0</v>
      </c>
      <c r="O46" t="s">
        <v>4</v>
      </c>
    </row>
    <row r="47" spans="5:15" ht="12.75">
      <c r="E47">
        <v>30</v>
      </c>
      <c r="F47">
        <v>0</v>
      </c>
      <c r="G47" s="13" t="s">
        <v>4</v>
      </c>
      <c r="H47">
        <v>31</v>
      </c>
      <c r="I47">
        <v>1</v>
      </c>
      <c r="J47" s="13" t="s">
        <v>4</v>
      </c>
      <c r="K47">
        <v>30</v>
      </c>
      <c r="L47">
        <v>1</v>
      </c>
      <c r="M47" s="13">
        <v>34</v>
      </c>
      <c r="N47">
        <v>0</v>
      </c>
      <c r="O47" t="s">
        <v>4</v>
      </c>
    </row>
    <row r="48" spans="5:15" ht="12.75">
      <c r="E48">
        <v>31</v>
      </c>
      <c r="F48">
        <v>0</v>
      </c>
      <c r="G48" s="13" t="s">
        <v>4</v>
      </c>
      <c r="H48">
        <v>32</v>
      </c>
      <c r="I48">
        <v>1</v>
      </c>
      <c r="J48" s="13" t="s">
        <v>4</v>
      </c>
      <c r="K48">
        <v>31</v>
      </c>
      <c r="L48">
        <v>1</v>
      </c>
      <c r="M48" s="13">
        <v>35</v>
      </c>
      <c r="N48">
        <v>0</v>
      </c>
      <c r="O48" t="s">
        <v>4</v>
      </c>
    </row>
    <row r="49" spans="5:15" ht="12.75">
      <c r="E49">
        <v>32</v>
      </c>
      <c r="F49">
        <v>0</v>
      </c>
      <c r="G49" s="13" t="s">
        <v>4</v>
      </c>
      <c r="H49">
        <v>33</v>
      </c>
      <c r="I49">
        <v>1</v>
      </c>
      <c r="J49" s="13" t="s">
        <v>4</v>
      </c>
      <c r="K49">
        <v>31</v>
      </c>
      <c r="L49">
        <v>0</v>
      </c>
      <c r="M49" s="13">
        <v>36</v>
      </c>
      <c r="N49">
        <v>0</v>
      </c>
      <c r="O49" t="s">
        <v>4</v>
      </c>
    </row>
    <row r="50" spans="5:15" ht="12.75">
      <c r="E50">
        <v>32</v>
      </c>
      <c r="F50">
        <v>1</v>
      </c>
      <c r="G50" s="13" t="s">
        <v>4</v>
      </c>
      <c r="H50">
        <v>34</v>
      </c>
      <c r="I50">
        <v>1</v>
      </c>
      <c r="J50" s="13" t="s">
        <v>4</v>
      </c>
      <c r="K50">
        <v>32</v>
      </c>
      <c r="L50">
        <v>0</v>
      </c>
      <c r="M50" s="13">
        <v>37</v>
      </c>
      <c r="N50">
        <v>0</v>
      </c>
      <c r="O50" t="s">
        <v>4</v>
      </c>
    </row>
    <row r="51" spans="5:15" ht="12.75">
      <c r="E51">
        <v>33</v>
      </c>
      <c r="F51">
        <v>1</v>
      </c>
      <c r="G51" s="13" t="s">
        <v>4</v>
      </c>
      <c r="H51">
        <v>34</v>
      </c>
      <c r="I51">
        <v>0</v>
      </c>
      <c r="J51" s="13" t="s">
        <v>4</v>
      </c>
      <c r="K51">
        <v>33</v>
      </c>
      <c r="L51">
        <v>0</v>
      </c>
      <c r="M51" s="13">
        <v>38</v>
      </c>
      <c r="N51">
        <v>0</v>
      </c>
      <c r="O51" t="s">
        <v>4</v>
      </c>
    </row>
    <row r="52" spans="5:15" ht="12.75">
      <c r="E52">
        <v>34</v>
      </c>
      <c r="F52">
        <v>1</v>
      </c>
      <c r="G52" s="13" t="s">
        <v>4</v>
      </c>
      <c r="H52">
        <v>35</v>
      </c>
      <c r="I52">
        <v>0</v>
      </c>
      <c r="J52" s="13" t="s">
        <v>4</v>
      </c>
      <c r="K52">
        <v>33</v>
      </c>
      <c r="L52">
        <v>1</v>
      </c>
      <c r="M52" s="13">
        <v>39</v>
      </c>
      <c r="N52">
        <v>0</v>
      </c>
      <c r="O52" t="s">
        <v>4</v>
      </c>
    </row>
    <row r="53" spans="5:15" ht="12.75">
      <c r="E53">
        <v>34</v>
      </c>
      <c r="F53">
        <v>0</v>
      </c>
      <c r="G53" s="13" t="s">
        <v>4</v>
      </c>
      <c r="H53">
        <v>36</v>
      </c>
      <c r="I53">
        <v>0</v>
      </c>
      <c r="J53" s="13" t="s">
        <v>4</v>
      </c>
      <c r="K53">
        <v>34</v>
      </c>
      <c r="L53">
        <v>1</v>
      </c>
      <c r="M53" s="13">
        <v>39</v>
      </c>
      <c r="N53">
        <v>1</v>
      </c>
      <c r="O53" t="s">
        <v>4</v>
      </c>
    </row>
    <row r="54" spans="5:15" ht="12.75">
      <c r="E54">
        <v>35</v>
      </c>
      <c r="F54">
        <v>0</v>
      </c>
      <c r="G54" s="13" t="s">
        <v>4</v>
      </c>
      <c r="H54">
        <v>37</v>
      </c>
      <c r="I54">
        <v>0</v>
      </c>
      <c r="J54" s="13" t="s">
        <v>4</v>
      </c>
      <c r="K54">
        <v>34</v>
      </c>
      <c r="L54">
        <v>0</v>
      </c>
      <c r="M54" s="13">
        <v>40</v>
      </c>
      <c r="N54">
        <v>1</v>
      </c>
      <c r="O54" t="s">
        <v>4</v>
      </c>
    </row>
    <row r="55" spans="5:15" ht="12.75">
      <c r="E55">
        <v>36</v>
      </c>
      <c r="F55">
        <v>0</v>
      </c>
      <c r="G55" s="13" t="s">
        <v>4</v>
      </c>
      <c r="H55">
        <v>38</v>
      </c>
      <c r="I55">
        <v>0</v>
      </c>
      <c r="J55" s="13" t="s">
        <v>4</v>
      </c>
      <c r="K55">
        <v>35</v>
      </c>
      <c r="L55">
        <v>0</v>
      </c>
      <c r="M55" s="13">
        <v>41</v>
      </c>
      <c r="N55">
        <v>1</v>
      </c>
      <c r="O55" t="s">
        <v>4</v>
      </c>
    </row>
    <row r="56" spans="5:15" ht="12.75">
      <c r="E56">
        <v>37</v>
      </c>
      <c r="F56">
        <v>0</v>
      </c>
      <c r="G56" s="13" t="s">
        <v>4</v>
      </c>
      <c r="H56">
        <v>39</v>
      </c>
      <c r="I56">
        <v>0</v>
      </c>
      <c r="J56" s="13" t="s">
        <v>4</v>
      </c>
      <c r="K56">
        <v>35</v>
      </c>
      <c r="L56">
        <v>1</v>
      </c>
      <c r="M56" s="13">
        <v>41</v>
      </c>
      <c r="N56">
        <v>0</v>
      </c>
      <c r="O56" t="s">
        <v>4</v>
      </c>
    </row>
    <row r="57" spans="5:15" ht="12.75">
      <c r="E57">
        <v>37</v>
      </c>
      <c r="F57">
        <v>1</v>
      </c>
      <c r="G57" s="13" t="s">
        <v>4</v>
      </c>
      <c r="H57">
        <v>39</v>
      </c>
      <c r="I57">
        <v>1</v>
      </c>
      <c r="J57" s="13" t="s">
        <v>4</v>
      </c>
      <c r="K57">
        <v>36</v>
      </c>
      <c r="L57">
        <v>1</v>
      </c>
      <c r="M57" s="13">
        <v>42</v>
      </c>
      <c r="N57">
        <v>0</v>
      </c>
      <c r="O57" t="s">
        <v>4</v>
      </c>
    </row>
    <row r="58" spans="5:15" ht="12.75">
      <c r="E58">
        <v>38</v>
      </c>
      <c r="F58">
        <v>1</v>
      </c>
      <c r="G58" s="13" t="s">
        <v>4</v>
      </c>
      <c r="H58">
        <v>40</v>
      </c>
      <c r="I58">
        <v>1</v>
      </c>
      <c r="J58" s="13" t="s">
        <v>4</v>
      </c>
      <c r="K58">
        <v>37</v>
      </c>
      <c r="L58">
        <v>1</v>
      </c>
      <c r="M58" s="13">
        <v>42</v>
      </c>
      <c r="N58">
        <v>1</v>
      </c>
      <c r="O58" t="s">
        <v>4</v>
      </c>
    </row>
    <row r="59" spans="5:15" ht="12.75">
      <c r="E59">
        <v>38</v>
      </c>
      <c r="F59">
        <v>0</v>
      </c>
      <c r="G59" s="13" t="s">
        <v>4</v>
      </c>
      <c r="H59">
        <v>41</v>
      </c>
      <c r="I59">
        <v>1</v>
      </c>
      <c r="J59" s="13" t="s">
        <v>4</v>
      </c>
      <c r="K59">
        <v>37</v>
      </c>
      <c r="L59">
        <v>0</v>
      </c>
      <c r="M59" s="13">
        <v>43</v>
      </c>
      <c r="N59">
        <v>1</v>
      </c>
      <c r="O59" t="s">
        <v>4</v>
      </c>
    </row>
    <row r="60" spans="5:15" ht="12.75">
      <c r="E60">
        <v>39</v>
      </c>
      <c r="F60">
        <v>0</v>
      </c>
      <c r="G60" s="13" t="s">
        <v>4</v>
      </c>
      <c r="H60">
        <v>41</v>
      </c>
      <c r="I60">
        <v>0</v>
      </c>
      <c r="J60" s="13" t="s">
        <v>4</v>
      </c>
      <c r="K60">
        <v>38</v>
      </c>
      <c r="L60">
        <v>0</v>
      </c>
      <c r="M60" s="13">
        <v>43</v>
      </c>
      <c r="N60">
        <v>0</v>
      </c>
      <c r="O60" t="s">
        <v>4</v>
      </c>
    </row>
    <row r="61" spans="5:15" ht="12.75">
      <c r="E61">
        <v>40</v>
      </c>
      <c r="F61">
        <v>0</v>
      </c>
      <c r="G61" s="13" t="s">
        <v>4</v>
      </c>
      <c r="H61">
        <v>42</v>
      </c>
      <c r="I61">
        <v>0</v>
      </c>
      <c r="J61" s="13" t="s">
        <v>4</v>
      </c>
      <c r="K61">
        <v>39</v>
      </c>
      <c r="L61">
        <v>0</v>
      </c>
      <c r="M61" s="13">
        <v>44</v>
      </c>
      <c r="N61">
        <v>0</v>
      </c>
      <c r="O61" t="s">
        <v>4</v>
      </c>
    </row>
    <row r="62" spans="5:15" ht="12.75">
      <c r="E62">
        <v>40</v>
      </c>
      <c r="F62">
        <v>1</v>
      </c>
      <c r="G62" s="13" t="s">
        <v>4</v>
      </c>
      <c r="H62">
        <v>42</v>
      </c>
      <c r="I62">
        <v>1</v>
      </c>
      <c r="J62" s="13" t="s">
        <v>4</v>
      </c>
      <c r="K62">
        <v>40</v>
      </c>
      <c r="L62">
        <v>0</v>
      </c>
      <c r="M62" s="13">
        <v>45</v>
      </c>
      <c r="N62">
        <v>0</v>
      </c>
      <c r="O62" t="s">
        <v>4</v>
      </c>
    </row>
    <row r="63" spans="5:15" ht="12.75">
      <c r="E63">
        <v>41</v>
      </c>
      <c r="F63">
        <v>1</v>
      </c>
      <c r="G63" s="13" t="s">
        <v>4</v>
      </c>
      <c r="H63">
        <v>43</v>
      </c>
      <c r="I63">
        <v>1</v>
      </c>
      <c r="J63" s="13" t="s">
        <v>4</v>
      </c>
      <c r="K63">
        <v>40</v>
      </c>
      <c r="L63">
        <v>1</v>
      </c>
      <c r="M63" s="13">
        <v>46</v>
      </c>
      <c r="N63">
        <v>0</v>
      </c>
      <c r="O63" t="s">
        <v>4</v>
      </c>
    </row>
    <row r="64" spans="5:15" ht="12.75">
      <c r="E64">
        <v>41</v>
      </c>
      <c r="F64">
        <v>0</v>
      </c>
      <c r="G64" s="13" t="s">
        <v>4</v>
      </c>
      <c r="H64">
        <v>43</v>
      </c>
      <c r="I64">
        <v>0</v>
      </c>
      <c r="J64" s="13" t="s">
        <v>4</v>
      </c>
      <c r="K64">
        <v>41</v>
      </c>
      <c r="L64">
        <v>1</v>
      </c>
      <c r="M64" s="13">
        <v>47</v>
      </c>
      <c r="N64">
        <v>0</v>
      </c>
      <c r="O64" t="s">
        <v>4</v>
      </c>
    </row>
    <row r="65" spans="5:15" ht="12.75">
      <c r="E65">
        <v>42</v>
      </c>
      <c r="F65">
        <v>0</v>
      </c>
      <c r="G65" s="13" t="s">
        <v>4</v>
      </c>
      <c r="H65">
        <v>44</v>
      </c>
      <c r="I65">
        <v>0</v>
      </c>
      <c r="J65" s="13" t="s">
        <v>4</v>
      </c>
      <c r="K65">
        <v>41</v>
      </c>
      <c r="L65">
        <v>0</v>
      </c>
      <c r="M65" s="13">
        <v>47</v>
      </c>
      <c r="N65">
        <v>1</v>
      </c>
      <c r="O65" t="s">
        <v>4</v>
      </c>
    </row>
    <row r="66" spans="5:15" ht="12.75">
      <c r="E66">
        <v>42</v>
      </c>
      <c r="F66">
        <v>1</v>
      </c>
      <c r="G66" s="13" t="s">
        <v>4</v>
      </c>
      <c r="H66">
        <v>44</v>
      </c>
      <c r="I66">
        <v>1</v>
      </c>
      <c r="J66" s="13" t="s">
        <v>4</v>
      </c>
      <c r="K66">
        <v>42</v>
      </c>
      <c r="L66">
        <v>0</v>
      </c>
      <c r="M66" s="13">
        <v>48</v>
      </c>
      <c r="N66">
        <v>1</v>
      </c>
      <c r="O66" t="s">
        <v>4</v>
      </c>
    </row>
    <row r="67" spans="5:15" ht="12.75">
      <c r="E67">
        <v>43</v>
      </c>
      <c r="F67">
        <v>1</v>
      </c>
      <c r="G67" s="13" t="s">
        <v>4</v>
      </c>
      <c r="H67">
        <v>45</v>
      </c>
      <c r="I67">
        <v>1</v>
      </c>
      <c r="J67" s="13" t="s">
        <v>4</v>
      </c>
      <c r="K67">
        <v>42</v>
      </c>
      <c r="L67">
        <v>1</v>
      </c>
      <c r="M67" s="13">
        <v>49</v>
      </c>
      <c r="N67">
        <v>1</v>
      </c>
      <c r="O67" t="s">
        <v>4</v>
      </c>
    </row>
    <row r="68" spans="5:15" ht="12.75">
      <c r="E68">
        <v>44</v>
      </c>
      <c r="F68">
        <v>1</v>
      </c>
      <c r="G68" s="13" t="s">
        <v>4</v>
      </c>
      <c r="H68">
        <v>46</v>
      </c>
      <c r="I68">
        <v>1</v>
      </c>
      <c r="J68" s="13" t="s">
        <v>4</v>
      </c>
      <c r="K68">
        <v>43</v>
      </c>
      <c r="L68">
        <v>1</v>
      </c>
      <c r="M68" s="13">
        <v>50</v>
      </c>
      <c r="N68">
        <v>1</v>
      </c>
      <c r="O68" t="s">
        <v>4</v>
      </c>
    </row>
    <row r="69" spans="5:15" ht="12.75">
      <c r="E69">
        <v>44</v>
      </c>
      <c r="F69">
        <v>0</v>
      </c>
      <c r="G69" s="13" t="s">
        <v>4</v>
      </c>
      <c r="H69">
        <v>46</v>
      </c>
      <c r="I69">
        <v>0</v>
      </c>
      <c r="J69" s="13" t="s">
        <v>4</v>
      </c>
      <c r="K69">
        <v>44</v>
      </c>
      <c r="L69">
        <v>1</v>
      </c>
      <c r="M69" s="13">
        <v>51</v>
      </c>
      <c r="N69">
        <v>1</v>
      </c>
      <c r="O69" t="s">
        <v>4</v>
      </c>
    </row>
    <row r="70" spans="5:15" ht="12.75">
      <c r="E70">
        <v>45</v>
      </c>
      <c r="F70">
        <v>0</v>
      </c>
      <c r="G70" s="13" t="s">
        <v>4</v>
      </c>
      <c r="H70">
        <v>47</v>
      </c>
      <c r="I70">
        <v>0</v>
      </c>
      <c r="J70" s="13" t="s">
        <v>4</v>
      </c>
      <c r="K70">
        <v>44</v>
      </c>
      <c r="L70">
        <v>0</v>
      </c>
      <c r="M70" s="13">
        <v>51</v>
      </c>
      <c r="N70">
        <v>0</v>
      </c>
      <c r="O70" t="s">
        <v>4</v>
      </c>
    </row>
    <row r="71" spans="5:15" ht="12.75">
      <c r="E71">
        <v>45</v>
      </c>
      <c r="F71">
        <v>1</v>
      </c>
      <c r="G71" s="13" t="s">
        <v>4</v>
      </c>
      <c r="H71">
        <v>48</v>
      </c>
      <c r="I71">
        <v>0</v>
      </c>
      <c r="J71" s="13" t="s">
        <v>4</v>
      </c>
      <c r="K71">
        <v>45</v>
      </c>
      <c r="L71">
        <v>0</v>
      </c>
      <c r="M71" s="13">
        <v>52</v>
      </c>
      <c r="N71">
        <v>0</v>
      </c>
      <c r="O71" t="s">
        <v>4</v>
      </c>
    </row>
    <row r="72" spans="5:15" ht="12.75">
      <c r="E72">
        <v>46</v>
      </c>
      <c r="F72">
        <v>1</v>
      </c>
      <c r="G72" s="13" t="s">
        <v>4</v>
      </c>
      <c r="H72">
        <v>49</v>
      </c>
      <c r="I72">
        <v>0</v>
      </c>
      <c r="J72" s="13" t="s">
        <v>4</v>
      </c>
      <c r="K72">
        <v>46</v>
      </c>
      <c r="L72">
        <v>0</v>
      </c>
      <c r="M72" s="13">
        <v>52</v>
      </c>
      <c r="N72">
        <v>1</v>
      </c>
      <c r="O72" t="s">
        <v>4</v>
      </c>
    </row>
    <row r="73" spans="5:15" ht="12.75">
      <c r="E73">
        <v>47</v>
      </c>
      <c r="F73">
        <v>1</v>
      </c>
      <c r="G73" s="13" t="s">
        <v>4</v>
      </c>
      <c r="H73">
        <v>49</v>
      </c>
      <c r="I73">
        <v>1</v>
      </c>
      <c r="J73" s="13" t="s">
        <v>4</v>
      </c>
      <c r="K73">
        <v>46</v>
      </c>
      <c r="L73">
        <v>1</v>
      </c>
      <c r="M73" s="13">
        <v>53</v>
      </c>
      <c r="N73">
        <v>1</v>
      </c>
      <c r="O73" t="s">
        <v>4</v>
      </c>
    </row>
    <row r="74" spans="5:15" ht="12.75">
      <c r="E74">
        <v>47</v>
      </c>
      <c r="F74">
        <v>0</v>
      </c>
      <c r="G74" s="13" t="s">
        <v>4</v>
      </c>
      <c r="H74">
        <v>50</v>
      </c>
      <c r="I74">
        <v>1</v>
      </c>
      <c r="J74" s="13" t="s">
        <v>4</v>
      </c>
      <c r="K74">
        <v>47</v>
      </c>
      <c r="L74">
        <v>1</v>
      </c>
      <c r="M74" s="13">
        <v>54</v>
      </c>
      <c r="N74">
        <v>1</v>
      </c>
      <c r="O74" t="s">
        <v>4</v>
      </c>
    </row>
    <row r="75" spans="5:15" ht="12.75">
      <c r="E75">
        <v>48</v>
      </c>
      <c r="F75">
        <v>0</v>
      </c>
      <c r="G75" s="13" t="s">
        <v>4</v>
      </c>
      <c r="H75">
        <v>51</v>
      </c>
      <c r="I75">
        <v>1</v>
      </c>
      <c r="J75" s="13" t="s">
        <v>4</v>
      </c>
      <c r="K75">
        <v>47</v>
      </c>
      <c r="L75">
        <v>0</v>
      </c>
      <c r="M75" s="13">
        <v>55</v>
      </c>
      <c r="N75">
        <v>1</v>
      </c>
      <c r="O75" t="s">
        <v>4</v>
      </c>
    </row>
    <row r="76" spans="5:15" ht="12.75">
      <c r="E76">
        <v>49</v>
      </c>
      <c r="F76">
        <v>0</v>
      </c>
      <c r="G76" s="13" t="s">
        <v>4</v>
      </c>
      <c r="H76">
        <v>52</v>
      </c>
      <c r="I76">
        <v>1</v>
      </c>
      <c r="J76" s="13" t="s">
        <v>4</v>
      </c>
      <c r="K76">
        <v>48</v>
      </c>
      <c r="L76">
        <v>0</v>
      </c>
      <c r="M76" s="13">
        <v>55</v>
      </c>
      <c r="N76">
        <v>0</v>
      </c>
      <c r="O76" t="s">
        <v>4</v>
      </c>
    </row>
    <row r="77" spans="5:15" ht="12.75">
      <c r="E77">
        <v>49</v>
      </c>
      <c r="F77">
        <v>1</v>
      </c>
      <c r="G77" s="13" t="s">
        <v>4</v>
      </c>
      <c r="H77">
        <v>53</v>
      </c>
      <c r="I77">
        <v>1</v>
      </c>
      <c r="J77" s="13" t="s">
        <v>4</v>
      </c>
      <c r="K77">
        <v>48</v>
      </c>
      <c r="L77">
        <v>1</v>
      </c>
      <c r="M77" s="13">
        <v>56</v>
      </c>
      <c r="N77">
        <v>0</v>
      </c>
      <c r="O77" t="s">
        <v>4</v>
      </c>
    </row>
    <row r="78" spans="5:15" ht="12.75">
      <c r="E78">
        <v>50</v>
      </c>
      <c r="F78">
        <v>1</v>
      </c>
      <c r="G78" s="13" t="s">
        <v>4</v>
      </c>
      <c r="H78">
        <v>54</v>
      </c>
      <c r="I78">
        <v>1</v>
      </c>
      <c r="J78" s="13" t="s">
        <v>4</v>
      </c>
      <c r="K78">
        <v>49</v>
      </c>
      <c r="L78">
        <v>1</v>
      </c>
      <c r="M78" s="13">
        <v>56</v>
      </c>
      <c r="N78">
        <v>1</v>
      </c>
      <c r="O78" t="s">
        <v>4</v>
      </c>
    </row>
    <row r="79" spans="5:15" ht="12.75">
      <c r="E79">
        <v>51</v>
      </c>
      <c r="F79">
        <v>1</v>
      </c>
      <c r="G79" s="13" t="s">
        <v>4</v>
      </c>
      <c r="H79">
        <v>54</v>
      </c>
      <c r="I79">
        <v>0</v>
      </c>
      <c r="J79" s="13" t="s">
        <v>4</v>
      </c>
      <c r="K79">
        <v>49</v>
      </c>
      <c r="L79">
        <v>0</v>
      </c>
      <c r="M79" s="13">
        <v>57</v>
      </c>
      <c r="N79">
        <v>1</v>
      </c>
      <c r="O79" t="s">
        <v>4</v>
      </c>
    </row>
    <row r="80" spans="5:15" ht="12.75">
      <c r="E80">
        <v>51</v>
      </c>
      <c r="F80">
        <v>0</v>
      </c>
      <c r="G80" s="13" t="s">
        <v>4</v>
      </c>
      <c r="H80">
        <v>55</v>
      </c>
      <c r="I80">
        <v>0</v>
      </c>
      <c r="J80" s="13" t="s">
        <v>4</v>
      </c>
      <c r="K80">
        <v>50</v>
      </c>
      <c r="L80">
        <v>0</v>
      </c>
      <c r="M80" s="13">
        <v>57</v>
      </c>
      <c r="N80">
        <v>0</v>
      </c>
      <c r="O80" t="s">
        <v>4</v>
      </c>
    </row>
    <row r="81" spans="5:15" ht="12.75">
      <c r="E81">
        <v>52</v>
      </c>
      <c r="F81">
        <v>0</v>
      </c>
      <c r="G81" s="13" t="s">
        <v>4</v>
      </c>
      <c r="H81">
        <v>55</v>
      </c>
      <c r="I81">
        <v>1</v>
      </c>
      <c r="J81" s="13" t="s">
        <v>4</v>
      </c>
      <c r="K81">
        <v>50</v>
      </c>
      <c r="L81">
        <v>1</v>
      </c>
      <c r="M81" s="13">
        <v>58</v>
      </c>
      <c r="N81">
        <v>0</v>
      </c>
      <c r="O81" t="s">
        <v>4</v>
      </c>
    </row>
    <row r="82" spans="5:15" ht="12.75">
      <c r="E82">
        <v>53</v>
      </c>
      <c r="F82">
        <v>0</v>
      </c>
      <c r="G82" s="13" t="s">
        <v>4</v>
      </c>
      <c r="H82">
        <v>56</v>
      </c>
      <c r="I82">
        <v>1</v>
      </c>
      <c r="J82" s="13" t="s">
        <v>4</v>
      </c>
      <c r="K82">
        <v>51</v>
      </c>
      <c r="L82">
        <v>1</v>
      </c>
      <c r="M82" s="13">
        <v>59</v>
      </c>
      <c r="N82">
        <v>0</v>
      </c>
      <c r="O82" t="s">
        <v>4</v>
      </c>
    </row>
    <row r="83" spans="5:15" ht="12.75">
      <c r="E83">
        <v>53</v>
      </c>
      <c r="F83">
        <v>1</v>
      </c>
      <c r="G83" s="13" t="s">
        <v>4</v>
      </c>
      <c r="H83">
        <v>57</v>
      </c>
      <c r="I83">
        <v>1</v>
      </c>
      <c r="J83" s="13" t="s">
        <v>4</v>
      </c>
      <c r="K83">
        <v>51</v>
      </c>
      <c r="L83">
        <v>0</v>
      </c>
      <c r="M83" s="13">
        <v>60</v>
      </c>
      <c r="N83">
        <v>0</v>
      </c>
      <c r="O83" t="s">
        <v>4</v>
      </c>
    </row>
    <row r="84" spans="5:15" ht="12.75">
      <c r="E84">
        <v>54</v>
      </c>
      <c r="F84">
        <v>1</v>
      </c>
      <c r="G84" s="13" t="s">
        <v>4</v>
      </c>
      <c r="H84">
        <v>57</v>
      </c>
      <c r="I84">
        <v>0</v>
      </c>
      <c r="J84" s="13" t="s">
        <v>4</v>
      </c>
      <c r="K84">
        <v>52</v>
      </c>
      <c r="L84">
        <v>0</v>
      </c>
      <c r="M84" s="13">
        <v>61</v>
      </c>
      <c r="N84">
        <v>0</v>
      </c>
      <c r="O84" t="s">
        <v>4</v>
      </c>
    </row>
    <row r="85" spans="5:15" ht="12.75">
      <c r="E85">
        <v>55</v>
      </c>
      <c r="F85">
        <v>1</v>
      </c>
      <c r="G85" s="13" t="s">
        <v>4</v>
      </c>
      <c r="H85">
        <v>58</v>
      </c>
      <c r="I85">
        <v>0</v>
      </c>
      <c r="J85" s="13" t="s">
        <v>4</v>
      </c>
      <c r="K85">
        <v>52</v>
      </c>
      <c r="L85">
        <v>1</v>
      </c>
      <c r="M85" s="13">
        <v>62</v>
      </c>
      <c r="N85">
        <v>0</v>
      </c>
      <c r="O85" t="s">
        <v>4</v>
      </c>
    </row>
    <row r="86" spans="5:15" ht="12.75">
      <c r="E86">
        <v>56</v>
      </c>
      <c r="F86">
        <v>1</v>
      </c>
      <c r="G86" s="13" t="s">
        <v>4</v>
      </c>
      <c r="H86">
        <v>58</v>
      </c>
      <c r="I86">
        <v>1</v>
      </c>
      <c r="J86" s="13" t="s">
        <v>4</v>
      </c>
      <c r="K86">
        <v>53</v>
      </c>
      <c r="L86">
        <v>1</v>
      </c>
      <c r="M86" s="13">
        <v>63</v>
      </c>
      <c r="N86">
        <v>0</v>
      </c>
      <c r="O86" t="s">
        <v>4</v>
      </c>
    </row>
    <row r="87" spans="5:15" ht="12.75">
      <c r="E87">
        <v>56</v>
      </c>
      <c r="F87">
        <v>0</v>
      </c>
      <c r="G87" s="13" t="s">
        <v>4</v>
      </c>
      <c r="H87">
        <v>59</v>
      </c>
      <c r="I87">
        <v>1</v>
      </c>
      <c r="J87" s="13" t="s">
        <v>4</v>
      </c>
      <c r="K87">
        <v>53</v>
      </c>
      <c r="L87">
        <v>0</v>
      </c>
      <c r="M87" s="13">
        <v>63</v>
      </c>
      <c r="N87">
        <v>1</v>
      </c>
      <c r="O87" t="s">
        <v>4</v>
      </c>
    </row>
    <row r="88" spans="5:15" ht="12.75">
      <c r="E88">
        <v>57</v>
      </c>
      <c r="F88">
        <v>0</v>
      </c>
      <c r="G88" s="13" t="s">
        <v>4</v>
      </c>
      <c r="H88">
        <v>59</v>
      </c>
      <c r="I88">
        <v>0</v>
      </c>
      <c r="J88" s="13" t="s">
        <v>4</v>
      </c>
      <c r="K88">
        <v>54</v>
      </c>
      <c r="L88">
        <v>0</v>
      </c>
      <c r="M88" s="13">
        <v>64</v>
      </c>
      <c r="N88">
        <v>1</v>
      </c>
      <c r="O88" t="s">
        <v>4</v>
      </c>
    </row>
    <row r="89" spans="5:15" ht="12.75">
      <c r="E89">
        <v>58</v>
      </c>
      <c r="F89">
        <v>0</v>
      </c>
      <c r="G89" s="13" t="s">
        <v>4</v>
      </c>
      <c r="H89">
        <v>60</v>
      </c>
      <c r="I89">
        <v>0</v>
      </c>
      <c r="J89" s="13" t="s">
        <v>4</v>
      </c>
      <c r="K89">
        <v>54</v>
      </c>
      <c r="L89">
        <v>1</v>
      </c>
      <c r="M89" s="13">
        <v>65</v>
      </c>
      <c r="N89">
        <v>1</v>
      </c>
      <c r="O89" t="s">
        <v>4</v>
      </c>
    </row>
    <row r="90" spans="5:15" ht="12.75">
      <c r="E90">
        <v>58</v>
      </c>
      <c r="F90">
        <v>1</v>
      </c>
      <c r="G90" s="13" t="s">
        <v>4</v>
      </c>
      <c r="H90">
        <v>60</v>
      </c>
      <c r="I90">
        <v>1</v>
      </c>
      <c r="J90" s="13" t="s">
        <v>4</v>
      </c>
      <c r="K90">
        <v>55</v>
      </c>
      <c r="L90">
        <v>1</v>
      </c>
      <c r="M90" s="13">
        <v>66</v>
      </c>
      <c r="N90">
        <v>1</v>
      </c>
      <c r="O90" t="s">
        <v>4</v>
      </c>
    </row>
    <row r="91" spans="5:15" ht="12.75">
      <c r="E91">
        <v>59</v>
      </c>
      <c r="F91">
        <v>1</v>
      </c>
      <c r="G91" s="13" t="s">
        <v>4</v>
      </c>
      <c r="H91">
        <v>61</v>
      </c>
      <c r="I91">
        <v>1</v>
      </c>
      <c r="J91" s="13" t="s">
        <v>4</v>
      </c>
      <c r="K91">
        <v>55</v>
      </c>
      <c r="L91">
        <v>0</v>
      </c>
      <c r="M91" s="13">
        <v>66</v>
      </c>
      <c r="N91">
        <v>0</v>
      </c>
      <c r="O91" t="s">
        <v>4</v>
      </c>
    </row>
    <row r="92" spans="5:15" ht="12.75">
      <c r="E92">
        <v>60</v>
      </c>
      <c r="F92">
        <v>1</v>
      </c>
      <c r="G92" s="13" t="s">
        <v>4</v>
      </c>
      <c r="H92">
        <v>62</v>
      </c>
      <c r="I92">
        <v>1</v>
      </c>
      <c r="J92" s="13" t="s">
        <v>4</v>
      </c>
      <c r="K92">
        <v>56</v>
      </c>
      <c r="L92">
        <v>0</v>
      </c>
      <c r="M92" s="13">
        <v>67</v>
      </c>
      <c r="N92">
        <v>0</v>
      </c>
      <c r="O92" t="s">
        <v>4</v>
      </c>
    </row>
    <row r="93" spans="5:15" ht="12.75">
      <c r="E93">
        <v>60</v>
      </c>
      <c r="F93">
        <v>0</v>
      </c>
      <c r="G93" s="13" t="s">
        <v>4</v>
      </c>
      <c r="H93">
        <v>63</v>
      </c>
      <c r="I93">
        <v>1</v>
      </c>
      <c r="J93" s="13" t="s">
        <v>4</v>
      </c>
      <c r="K93">
        <v>57</v>
      </c>
      <c r="L93">
        <v>0</v>
      </c>
      <c r="M93" s="13">
        <v>67</v>
      </c>
      <c r="N93">
        <v>1</v>
      </c>
      <c r="O93" t="s">
        <v>4</v>
      </c>
    </row>
    <row r="94" spans="5:15" ht="12.75">
      <c r="E94">
        <v>61</v>
      </c>
      <c r="F94">
        <v>0</v>
      </c>
      <c r="G94" s="13" t="s">
        <v>4</v>
      </c>
      <c r="H94">
        <v>64</v>
      </c>
      <c r="I94">
        <v>1</v>
      </c>
      <c r="J94" s="13" t="s">
        <v>4</v>
      </c>
      <c r="K94">
        <v>57</v>
      </c>
      <c r="L94">
        <v>1</v>
      </c>
      <c r="M94" s="13">
        <v>68</v>
      </c>
      <c r="N94">
        <v>1</v>
      </c>
      <c r="O94" t="s">
        <v>4</v>
      </c>
    </row>
    <row r="95" spans="5:15" ht="12.75">
      <c r="E95">
        <v>61</v>
      </c>
      <c r="F95">
        <v>1</v>
      </c>
      <c r="G95" s="13" t="s">
        <v>4</v>
      </c>
      <c r="H95">
        <v>64</v>
      </c>
      <c r="I95">
        <v>0</v>
      </c>
      <c r="J95" s="13" t="s">
        <v>4</v>
      </c>
      <c r="K95">
        <v>58</v>
      </c>
      <c r="L95">
        <v>1</v>
      </c>
      <c r="M95" s="13">
        <v>69</v>
      </c>
      <c r="N95">
        <v>1</v>
      </c>
      <c r="O95" t="s">
        <v>4</v>
      </c>
    </row>
    <row r="96" spans="5:15" ht="12.75">
      <c r="E96">
        <v>62</v>
      </c>
      <c r="F96">
        <v>1</v>
      </c>
      <c r="G96" s="13" t="s">
        <v>4</v>
      </c>
      <c r="H96">
        <v>65</v>
      </c>
      <c r="I96">
        <v>0</v>
      </c>
      <c r="J96" s="13" t="s">
        <v>4</v>
      </c>
      <c r="K96">
        <v>58</v>
      </c>
      <c r="L96">
        <v>0</v>
      </c>
      <c r="M96" s="13">
        <v>70</v>
      </c>
      <c r="N96">
        <v>1</v>
      </c>
      <c r="O96" t="s">
        <v>4</v>
      </c>
    </row>
    <row r="97" spans="5:15" ht="12.75">
      <c r="E97">
        <v>62</v>
      </c>
      <c r="F97">
        <v>0</v>
      </c>
      <c r="G97" s="13" t="s">
        <v>4</v>
      </c>
      <c r="H97">
        <v>65</v>
      </c>
      <c r="I97">
        <v>1</v>
      </c>
      <c r="J97" s="13" t="s">
        <v>4</v>
      </c>
      <c r="K97">
        <v>59</v>
      </c>
      <c r="L97">
        <v>0</v>
      </c>
      <c r="M97" s="13">
        <v>71</v>
      </c>
      <c r="N97">
        <v>1</v>
      </c>
      <c r="O97" t="s">
        <v>4</v>
      </c>
    </row>
    <row r="98" spans="5:15" ht="12.75">
      <c r="E98">
        <v>63</v>
      </c>
      <c r="F98">
        <v>0</v>
      </c>
      <c r="G98" s="13" t="s">
        <v>4</v>
      </c>
      <c r="H98">
        <v>66</v>
      </c>
      <c r="I98">
        <v>1</v>
      </c>
      <c r="J98" s="13" t="s">
        <v>4</v>
      </c>
      <c r="K98">
        <v>60</v>
      </c>
      <c r="L98">
        <v>0</v>
      </c>
      <c r="M98" s="13">
        <v>71</v>
      </c>
      <c r="N98">
        <v>0</v>
      </c>
      <c r="O98" t="s">
        <v>4</v>
      </c>
    </row>
    <row r="99" spans="5:15" ht="12.75">
      <c r="E99">
        <v>64</v>
      </c>
      <c r="F99">
        <v>0</v>
      </c>
      <c r="G99" s="13" t="s">
        <v>4</v>
      </c>
      <c r="H99">
        <v>66</v>
      </c>
      <c r="I99">
        <v>0</v>
      </c>
      <c r="J99" s="13" t="s">
        <v>4</v>
      </c>
      <c r="K99">
        <v>61</v>
      </c>
      <c r="L99">
        <v>0</v>
      </c>
      <c r="M99" s="13">
        <v>72</v>
      </c>
      <c r="N99">
        <v>0</v>
      </c>
      <c r="O99" t="s">
        <v>4</v>
      </c>
    </row>
    <row r="100" spans="5:15" ht="12.75">
      <c r="E100">
        <v>65</v>
      </c>
      <c r="F100">
        <v>0</v>
      </c>
      <c r="G100" s="13" t="s">
        <v>4</v>
      </c>
      <c r="H100">
        <v>67</v>
      </c>
      <c r="I100">
        <v>0</v>
      </c>
      <c r="J100" s="13" t="s">
        <v>4</v>
      </c>
      <c r="K100">
        <v>61</v>
      </c>
      <c r="L100">
        <v>1</v>
      </c>
      <c r="M100" s="13">
        <v>72</v>
      </c>
      <c r="N100">
        <v>1</v>
      </c>
      <c r="O100" t="s">
        <v>4</v>
      </c>
    </row>
    <row r="101" spans="5:15" ht="12.75">
      <c r="E101">
        <v>65</v>
      </c>
      <c r="F101">
        <v>1</v>
      </c>
      <c r="G101" s="13" t="s">
        <v>4</v>
      </c>
      <c r="H101">
        <v>67</v>
      </c>
      <c r="I101">
        <v>1</v>
      </c>
      <c r="J101" s="13" t="s">
        <v>4</v>
      </c>
      <c r="K101">
        <v>62</v>
      </c>
      <c r="L101">
        <v>1</v>
      </c>
      <c r="M101" s="13">
        <v>73</v>
      </c>
      <c r="N101">
        <v>1</v>
      </c>
      <c r="O101" t="s">
        <v>4</v>
      </c>
    </row>
    <row r="102" spans="5:15" ht="12.75">
      <c r="E102">
        <v>66</v>
      </c>
      <c r="F102">
        <v>1</v>
      </c>
      <c r="G102" s="13" t="s">
        <v>4</v>
      </c>
      <c r="H102">
        <v>68</v>
      </c>
      <c r="I102">
        <v>1</v>
      </c>
      <c r="J102" s="13" t="s">
        <v>4</v>
      </c>
      <c r="K102">
        <v>62</v>
      </c>
      <c r="L102">
        <v>0</v>
      </c>
      <c r="M102" s="13">
        <v>74</v>
      </c>
      <c r="N102">
        <v>1</v>
      </c>
      <c r="O102" t="s">
        <v>4</v>
      </c>
    </row>
    <row r="103" spans="5:15" ht="12.75">
      <c r="E103">
        <v>66</v>
      </c>
      <c r="F103">
        <v>0</v>
      </c>
      <c r="G103" s="13" t="s">
        <v>4</v>
      </c>
      <c r="H103">
        <v>69</v>
      </c>
      <c r="I103">
        <v>1</v>
      </c>
      <c r="J103" s="13" t="s">
        <v>4</v>
      </c>
      <c r="K103">
        <v>63</v>
      </c>
      <c r="L103">
        <v>0</v>
      </c>
      <c r="M103" s="13">
        <v>75</v>
      </c>
      <c r="N103">
        <v>1</v>
      </c>
      <c r="O103" t="s">
        <v>4</v>
      </c>
    </row>
    <row r="104" spans="5:15" ht="12.75">
      <c r="E104">
        <v>67</v>
      </c>
      <c r="F104">
        <v>0</v>
      </c>
      <c r="G104" s="13" t="s">
        <v>4</v>
      </c>
      <c r="H104">
        <v>69</v>
      </c>
      <c r="I104">
        <v>0</v>
      </c>
      <c r="J104" s="13" t="s">
        <v>4</v>
      </c>
      <c r="K104">
        <v>63</v>
      </c>
      <c r="L104">
        <v>1</v>
      </c>
      <c r="M104" s="13">
        <v>76</v>
      </c>
      <c r="N104">
        <v>1</v>
      </c>
      <c r="O104" t="s">
        <v>4</v>
      </c>
    </row>
    <row r="105" spans="5:15" ht="12.75">
      <c r="E105">
        <v>67</v>
      </c>
      <c r="F105">
        <v>1</v>
      </c>
      <c r="G105" s="13" t="s">
        <v>4</v>
      </c>
      <c r="H105">
        <v>70</v>
      </c>
      <c r="I105">
        <v>0</v>
      </c>
      <c r="J105" s="13" t="s">
        <v>4</v>
      </c>
      <c r="K105">
        <v>64</v>
      </c>
      <c r="L105">
        <v>1</v>
      </c>
      <c r="M105" s="13">
        <v>77</v>
      </c>
      <c r="N105">
        <v>1</v>
      </c>
      <c r="O105" t="s">
        <v>4</v>
      </c>
    </row>
    <row r="106" spans="5:15" ht="12.75">
      <c r="E106">
        <v>68</v>
      </c>
      <c r="F106">
        <v>1</v>
      </c>
      <c r="G106" s="13" t="s">
        <v>4</v>
      </c>
      <c r="H106">
        <v>70</v>
      </c>
      <c r="I106">
        <v>1</v>
      </c>
      <c r="J106" s="13" t="s">
        <v>4</v>
      </c>
      <c r="K106">
        <v>65</v>
      </c>
      <c r="L106">
        <v>1</v>
      </c>
      <c r="M106" s="13">
        <v>77</v>
      </c>
      <c r="N106">
        <v>0</v>
      </c>
      <c r="O106" t="s">
        <v>4</v>
      </c>
    </row>
    <row r="107" spans="5:15" ht="12.75">
      <c r="E107">
        <v>69</v>
      </c>
      <c r="F107">
        <v>1</v>
      </c>
      <c r="G107" s="13" t="s">
        <v>4</v>
      </c>
      <c r="H107">
        <v>71</v>
      </c>
      <c r="I107">
        <v>1</v>
      </c>
      <c r="J107" s="13" t="s">
        <v>4</v>
      </c>
      <c r="K107">
        <v>65</v>
      </c>
      <c r="L107">
        <v>0</v>
      </c>
      <c r="M107" s="13">
        <v>78</v>
      </c>
      <c r="N107">
        <v>0</v>
      </c>
      <c r="O107" t="s">
        <v>4</v>
      </c>
    </row>
    <row r="108" spans="5:15" ht="12.75">
      <c r="E108">
        <v>70</v>
      </c>
      <c r="F108">
        <v>1</v>
      </c>
      <c r="G108" s="13" t="s">
        <v>4</v>
      </c>
      <c r="H108">
        <v>72</v>
      </c>
      <c r="I108">
        <v>1</v>
      </c>
      <c r="J108" s="13" t="s">
        <v>4</v>
      </c>
      <c r="K108">
        <v>66</v>
      </c>
      <c r="L108">
        <v>0</v>
      </c>
      <c r="M108" s="13">
        <v>79</v>
      </c>
      <c r="N108">
        <v>0</v>
      </c>
      <c r="O108" t="s">
        <v>4</v>
      </c>
    </row>
    <row r="109" spans="5:15" ht="12.75">
      <c r="E109">
        <v>70</v>
      </c>
      <c r="F109">
        <v>0</v>
      </c>
      <c r="G109" s="13" t="s">
        <v>4</v>
      </c>
      <c r="H109">
        <v>73</v>
      </c>
      <c r="I109">
        <v>1</v>
      </c>
      <c r="J109" s="13" t="s">
        <v>4</v>
      </c>
      <c r="K109">
        <v>66</v>
      </c>
      <c r="L109">
        <v>1</v>
      </c>
      <c r="M109" s="13">
        <v>80</v>
      </c>
      <c r="N109">
        <v>0</v>
      </c>
      <c r="O109" t="s">
        <v>4</v>
      </c>
    </row>
    <row r="110" spans="5:15" ht="12.75">
      <c r="E110">
        <v>71</v>
      </c>
      <c r="F110">
        <v>0</v>
      </c>
      <c r="G110" s="13" t="s">
        <v>4</v>
      </c>
      <c r="H110">
        <v>74</v>
      </c>
      <c r="I110">
        <v>1</v>
      </c>
      <c r="J110" s="13" t="s">
        <v>4</v>
      </c>
      <c r="K110">
        <v>67</v>
      </c>
      <c r="L110">
        <v>1</v>
      </c>
      <c r="M110" s="13">
        <v>81</v>
      </c>
      <c r="N110">
        <v>0</v>
      </c>
      <c r="O110" t="s">
        <v>4</v>
      </c>
    </row>
    <row r="111" spans="5:15" ht="12.75">
      <c r="E111">
        <v>71</v>
      </c>
      <c r="F111">
        <v>1</v>
      </c>
      <c r="G111" s="13" t="s">
        <v>4</v>
      </c>
      <c r="H111">
        <v>74</v>
      </c>
      <c r="I111">
        <v>0</v>
      </c>
      <c r="J111" s="13" t="s">
        <v>4</v>
      </c>
      <c r="K111">
        <v>67</v>
      </c>
      <c r="L111">
        <v>0</v>
      </c>
      <c r="M111" s="13">
        <v>82</v>
      </c>
      <c r="N111">
        <v>0</v>
      </c>
      <c r="O111" t="s">
        <v>4</v>
      </c>
    </row>
    <row r="112" spans="5:15" ht="12.75">
      <c r="E112">
        <v>72</v>
      </c>
      <c r="F112">
        <v>1</v>
      </c>
      <c r="G112" s="13" t="s">
        <v>4</v>
      </c>
      <c r="H112">
        <v>75</v>
      </c>
      <c r="I112">
        <v>0</v>
      </c>
      <c r="J112" s="13" t="s">
        <v>4</v>
      </c>
      <c r="K112">
        <v>68</v>
      </c>
      <c r="L112">
        <v>0</v>
      </c>
      <c r="M112" s="13">
        <v>82</v>
      </c>
      <c r="N112">
        <v>1</v>
      </c>
      <c r="O112" t="s">
        <v>4</v>
      </c>
    </row>
    <row r="113" spans="5:15" ht="12.75">
      <c r="E113">
        <v>72</v>
      </c>
      <c r="F113">
        <v>0</v>
      </c>
      <c r="G113" s="13" t="s">
        <v>4</v>
      </c>
      <c r="H113">
        <v>76</v>
      </c>
      <c r="I113">
        <v>0</v>
      </c>
      <c r="J113" s="13" t="s">
        <v>4</v>
      </c>
      <c r="K113">
        <v>69</v>
      </c>
      <c r="L113">
        <v>0</v>
      </c>
      <c r="M113" s="13">
        <v>83</v>
      </c>
      <c r="N113">
        <v>1</v>
      </c>
      <c r="O113" t="s">
        <v>4</v>
      </c>
    </row>
    <row r="114" spans="5:15" ht="12.75">
      <c r="E114">
        <v>73</v>
      </c>
      <c r="F114">
        <v>0</v>
      </c>
      <c r="G114" s="13" t="s">
        <v>4</v>
      </c>
      <c r="H114">
        <v>76</v>
      </c>
      <c r="I114">
        <v>1</v>
      </c>
      <c r="J114" s="13" t="s">
        <v>4</v>
      </c>
      <c r="K114">
        <v>69</v>
      </c>
      <c r="L114">
        <v>1</v>
      </c>
      <c r="M114" s="13">
        <v>84</v>
      </c>
      <c r="N114">
        <v>1</v>
      </c>
      <c r="O114" t="s">
        <v>4</v>
      </c>
    </row>
    <row r="115" spans="5:15" ht="12.75">
      <c r="E115">
        <v>73</v>
      </c>
      <c r="F115">
        <v>1</v>
      </c>
      <c r="G115" s="13" t="s">
        <v>4</v>
      </c>
      <c r="H115">
        <v>77</v>
      </c>
      <c r="I115">
        <v>1</v>
      </c>
      <c r="J115" s="13" t="s">
        <v>4</v>
      </c>
      <c r="K115">
        <v>70</v>
      </c>
      <c r="L115">
        <v>1</v>
      </c>
      <c r="M115" s="13">
        <v>84</v>
      </c>
      <c r="N115">
        <v>0</v>
      </c>
      <c r="O115" t="s">
        <v>4</v>
      </c>
    </row>
    <row r="116" spans="5:15" ht="12.75">
      <c r="E116">
        <v>74</v>
      </c>
      <c r="F116">
        <v>1</v>
      </c>
      <c r="G116" s="13" t="s">
        <v>4</v>
      </c>
      <c r="H116">
        <v>78</v>
      </c>
      <c r="I116">
        <v>1</v>
      </c>
      <c r="J116" s="13" t="s">
        <v>4</v>
      </c>
      <c r="K116">
        <v>71</v>
      </c>
      <c r="L116">
        <v>1</v>
      </c>
      <c r="M116" s="13">
        <v>85</v>
      </c>
      <c r="N116">
        <v>0</v>
      </c>
      <c r="O116" t="s">
        <v>4</v>
      </c>
    </row>
    <row r="117" spans="5:15" ht="12.75">
      <c r="E117">
        <v>74</v>
      </c>
      <c r="F117">
        <v>0</v>
      </c>
      <c r="G117" s="13" t="s">
        <v>4</v>
      </c>
      <c r="H117">
        <v>79</v>
      </c>
      <c r="I117">
        <v>1</v>
      </c>
      <c r="J117" s="13" t="s">
        <v>4</v>
      </c>
      <c r="K117">
        <v>72</v>
      </c>
      <c r="L117">
        <v>1</v>
      </c>
      <c r="M117" s="13">
        <v>85</v>
      </c>
      <c r="N117">
        <v>1</v>
      </c>
      <c r="O117" t="s">
        <v>4</v>
      </c>
    </row>
    <row r="118" spans="5:15" ht="12.75">
      <c r="E118">
        <v>75</v>
      </c>
      <c r="F118">
        <v>0</v>
      </c>
      <c r="G118" s="13" t="s">
        <v>4</v>
      </c>
      <c r="H118">
        <v>80</v>
      </c>
      <c r="I118">
        <v>1</v>
      </c>
      <c r="J118" s="13" t="s">
        <v>4</v>
      </c>
      <c r="K118">
        <v>73</v>
      </c>
      <c r="L118">
        <v>1</v>
      </c>
      <c r="M118" s="13">
        <v>86</v>
      </c>
      <c r="N118">
        <v>1</v>
      </c>
      <c r="O118" t="s">
        <v>4</v>
      </c>
    </row>
    <row r="119" spans="5:15" ht="12.75">
      <c r="E119">
        <v>76</v>
      </c>
      <c r="F119">
        <v>0</v>
      </c>
      <c r="G119" s="13" t="s">
        <v>4</v>
      </c>
      <c r="H119">
        <v>81</v>
      </c>
      <c r="I119">
        <v>1</v>
      </c>
      <c r="J119" s="13" t="s">
        <v>4</v>
      </c>
      <c r="K119">
        <v>74</v>
      </c>
      <c r="L119">
        <v>1</v>
      </c>
      <c r="M119" s="13">
        <v>86</v>
      </c>
      <c r="N119">
        <v>0</v>
      </c>
      <c r="O119" t="s">
        <v>4</v>
      </c>
    </row>
    <row r="120" spans="5:15" ht="12.75">
      <c r="E120">
        <v>77</v>
      </c>
      <c r="F120">
        <v>0</v>
      </c>
      <c r="G120" s="13" t="s">
        <v>4</v>
      </c>
      <c r="H120">
        <v>82</v>
      </c>
      <c r="I120">
        <v>1</v>
      </c>
      <c r="J120" s="13" t="s">
        <v>4</v>
      </c>
      <c r="K120">
        <v>75</v>
      </c>
      <c r="L120">
        <v>1</v>
      </c>
      <c r="M120" s="13">
        <v>87</v>
      </c>
      <c r="N120">
        <v>0</v>
      </c>
      <c r="O120" t="s">
        <v>4</v>
      </c>
    </row>
    <row r="121" spans="5:15" ht="12.75">
      <c r="E121">
        <v>77</v>
      </c>
      <c r="F121">
        <v>1</v>
      </c>
      <c r="G121" s="13" t="s">
        <v>4</v>
      </c>
      <c r="H121">
        <v>83</v>
      </c>
      <c r="I121">
        <v>1</v>
      </c>
      <c r="J121" s="13" t="s">
        <v>4</v>
      </c>
      <c r="K121">
        <v>76</v>
      </c>
      <c r="L121">
        <v>1</v>
      </c>
      <c r="M121" s="13">
        <v>87</v>
      </c>
      <c r="N121">
        <v>1</v>
      </c>
      <c r="O121" t="s">
        <v>4</v>
      </c>
    </row>
    <row r="122" spans="5:15" ht="12.75">
      <c r="E122">
        <v>78</v>
      </c>
      <c r="F122">
        <v>1</v>
      </c>
      <c r="G122" s="13" t="s">
        <v>4</v>
      </c>
      <c r="H122">
        <v>84</v>
      </c>
      <c r="I122">
        <v>1</v>
      </c>
      <c r="J122" s="13" t="s">
        <v>4</v>
      </c>
      <c r="K122">
        <v>76</v>
      </c>
      <c r="L122">
        <v>0</v>
      </c>
      <c r="M122" s="13">
        <v>88</v>
      </c>
      <c r="N122">
        <v>1</v>
      </c>
      <c r="O122" t="s">
        <v>4</v>
      </c>
    </row>
    <row r="123" spans="5:15" ht="12.75">
      <c r="E123">
        <v>78</v>
      </c>
      <c r="F123">
        <v>0</v>
      </c>
      <c r="G123" s="13" t="s">
        <v>4</v>
      </c>
      <c r="H123">
        <v>84</v>
      </c>
      <c r="I123">
        <v>0</v>
      </c>
      <c r="J123" s="13" t="s">
        <v>4</v>
      </c>
      <c r="K123">
        <v>77</v>
      </c>
      <c r="L123">
        <v>0</v>
      </c>
      <c r="M123" s="13">
        <v>88</v>
      </c>
      <c r="N123">
        <v>0</v>
      </c>
      <c r="O123" t="s">
        <v>4</v>
      </c>
    </row>
    <row r="124" spans="5:15" ht="12.75">
      <c r="E124">
        <v>79</v>
      </c>
      <c r="F124">
        <v>0</v>
      </c>
      <c r="G124" s="13" t="s">
        <v>4</v>
      </c>
      <c r="H124">
        <v>85</v>
      </c>
      <c r="I124">
        <v>0</v>
      </c>
      <c r="J124" s="13" t="s">
        <v>4</v>
      </c>
      <c r="K124">
        <v>78</v>
      </c>
      <c r="L124">
        <v>0</v>
      </c>
      <c r="M124" s="13">
        <v>89</v>
      </c>
      <c r="N124">
        <v>0</v>
      </c>
      <c r="O124" t="s">
        <v>4</v>
      </c>
    </row>
    <row r="125" spans="5:15" ht="12.75">
      <c r="E125">
        <v>80</v>
      </c>
      <c r="F125">
        <v>0</v>
      </c>
      <c r="G125" s="13" t="s">
        <v>4</v>
      </c>
      <c r="H125">
        <v>86</v>
      </c>
      <c r="I125">
        <v>0</v>
      </c>
      <c r="J125" s="13" t="s">
        <v>4</v>
      </c>
      <c r="K125">
        <v>79</v>
      </c>
      <c r="L125">
        <v>0</v>
      </c>
      <c r="M125" s="13">
        <v>89</v>
      </c>
      <c r="N125">
        <v>1</v>
      </c>
      <c r="O125" t="s">
        <v>4</v>
      </c>
    </row>
    <row r="126" spans="5:15" ht="12.75">
      <c r="E126">
        <v>80</v>
      </c>
      <c r="F126">
        <v>1</v>
      </c>
      <c r="G126" s="13" t="s">
        <v>4</v>
      </c>
      <c r="H126">
        <v>87</v>
      </c>
      <c r="I126">
        <v>0</v>
      </c>
      <c r="J126" s="13" t="s">
        <v>4</v>
      </c>
      <c r="K126">
        <v>80</v>
      </c>
      <c r="L126">
        <v>0</v>
      </c>
      <c r="M126" s="13">
        <v>90</v>
      </c>
      <c r="N126">
        <v>1</v>
      </c>
      <c r="O126" t="s">
        <v>4</v>
      </c>
    </row>
    <row r="127" spans="5:15" ht="12.75">
      <c r="E127">
        <v>81</v>
      </c>
      <c r="F127">
        <v>1</v>
      </c>
      <c r="G127" s="13" t="s">
        <v>4</v>
      </c>
      <c r="H127">
        <v>88</v>
      </c>
      <c r="I127">
        <v>0</v>
      </c>
      <c r="J127" s="13" t="s">
        <v>4</v>
      </c>
      <c r="K127">
        <v>80</v>
      </c>
      <c r="L127">
        <v>1</v>
      </c>
      <c r="M127" s="13" t="s">
        <v>4</v>
      </c>
      <c r="N127" t="s">
        <v>4</v>
      </c>
      <c r="O127" t="s">
        <v>4</v>
      </c>
    </row>
    <row r="128" spans="5:15" ht="12.75">
      <c r="E128">
        <v>82</v>
      </c>
      <c r="F128">
        <v>1</v>
      </c>
      <c r="G128" s="13" t="s">
        <v>4</v>
      </c>
      <c r="H128">
        <v>88</v>
      </c>
      <c r="I128">
        <v>1</v>
      </c>
      <c r="J128" s="13" t="s">
        <v>4</v>
      </c>
      <c r="K128">
        <v>81</v>
      </c>
      <c r="L128">
        <v>1</v>
      </c>
      <c r="M128" s="13" t="s">
        <v>4</v>
      </c>
      <c r="N128" t="s">
        <v>4</v>
      </c>
      <c r="O128" t="s">
        <v>4</v>
      </c>
    </row>
    <row r="129" spans="5:15" ht="12.75">
      <c r="E129">
        <v>83</v>
      </c>
      <c r="F129">
        <v>1</v>
      </c>
      <c r="G129" s="13" t="s">
        <v>4</v>
      </c>
      <c r="H129">
        <v>89</v>
      </c>
      <c r="I129">
        <v>1</v>
      </c>
      <c r="J129" s="13" t="s">
        <v>4</v>
      </c>
      <c r="K129">
        <v>81</v>
      </c>
      <c r="L129">
        <v>0</v>
      </c>
      <c r="M129" s="13" t="s">
        <v>4</v>
      </c>
      <c r="N129" t="s">
        <v>4</v>
      </c>
      <c r="O129" t="s">
        <v>4</v>
      </c>
    </row>
    <row r="130" spans="5:15" ht="12.75">
      <c r="E130">
        <v>84</v>
      </c>
      <c r="F130">
        <v>1</v>
      </c>
      <c r="G130" s="13" t="s">
        <v>4</v>
      </c>
      <c r="H130">
        <v>89</v>
      </c>
      <c r="I130">
        <v>0</v>
      </c>
      <c r="J130" s="13" t="s">
        <v>4</v>
      </c>
      <c r="K130">
        <v>82</v>
      </c>
      <c r="L130">
        <v>0</v>
      </c>
      <c r="M130" s="13" t="s">
        <v>4</v>
      </c>
      <c r="N130" t="s">
        <v>4</v>
      </c>
      <c r="O130" t="s">
        <v>4</v>
      </c>
    </row>
    <row r="131" spans="5:15" ht="12.75">
      <c r="E131">
        <v>84</v>
      </c>
      <c r="F131">
        <v>0</v>
      </c>
      <c r="G131" s="13" t="s">
        <v>4</v>
      </c>
      <c r="H131">
        <v>90</v>
      </c>
      <c r="I131">
        <v>0</v>
      </c>
      <c r="J131" s="13" t="s">
        <v>4</v>
      </c>
      <c r="K131">
        <v>82</v>
      </c>
      <c r="L131">
        <v>1</v>
      </c>
      <c r="M131" s="13" t="s">
        <v>4</v>
      </c>
      <c r="N131" t="s">
        <v>4</v>
      </c>
      <c r="O131" t="s">
        <v>4</v>
      </c>
    </row>
    <row r="132" spans="5:15" ht="12.75">
      <c r="E132">
        <v>85</v>
      </c>
      <c r="F132">
        <v>0</v>
      </c>
      <c r="G132" s="13" t="s">
        <v>4</v>
      </c>
      <c r="H132" t="s">
        <v>4</v>
      </c>
      <c r="I132" t="s">
        <v>4</v>
      </c>
      <c r="J132" s="13" t="s">
        <v>4</v>
      </c>
      <c r="K132">
        <v>83</v>
      </c>
      <c r="L132">
        <v>1</v>
      </c>
      <c r="M132" s="13" t="s">
        <v>4</v>
      </c>
      <c r="N132" t="s">
        <v>4</v>
      </c>
      <c r="O132" t="s">
        <v>4</v>
      </c>
    </row>
    <row r="133" spans="5:15" ht="12.75">
      <c r="E133">
        <v>85</v>
      </c>
      <c r="F133">
        <v>1</v>
      </c>
      <c r="G133" s="13" t="s">
        <v>4</v>
      </c>
      <c r="H133" t="s">
        <v>4</v>
      </c>
      <c r="I133" t="s">
        <v>4</v>
      </c>
      <c r="J133" s="13" t="s">
        <v>4</v>
      </c>
      <c r="K133">
        <v>84</v>
      </c>
      <c r="L133">
        <v>1</v>
      </c>
      <c r="M133" s="13" t="s">
        <v>4</v>
      </c>
      <c r="N133" t="s">
        <v>4</v>
      </c>
      <c r="O133" t="s">
        <v>4</v>
      </c>
    </row>
    <row r="134" spans="5:15" ht="12.75">
      <c r="E134">
        <v>86</v>
      </c>
      <c r="F134">
        <v>1</v>
      </c>
      <c r="G134" s="13" t="s">
        <v>4</v>
      </c>
      <c r="H134" t="s">
        <v>4</v>
      </c>
      <c r="I134" t="s">
        <v>4</v>
      </c>
      <c r="J134" s="13" t="s">
        <v>4</v>
      </c>
      <c r="K134">
        <v>84</v>
      </c>
      <c r="L134">
        <v>0</v>
      </c>
      <c r="M134" s="13" t="s">
        <v>4</v>
      </c>
      <c r="N134" t="s">
        <v>4</v>
      </c>
      <c r="O134" t="s">
        <v>4</v>
      </c>
    </row>
    <row r="135" spans="5:15" ht="12.75">
      <c r="E135">
        <v>87</v>
      </c>
      <c r="F135">
        <v>1</v>
      </c>
      <c r="G135" s="13" t="s">
        <v>4</v>
      </c>
      <c r="H135" t="s">
        <v>4</v>
      </c>
      <c r="I135" t="s">
        <v>4</v>
      </c>
      <c r="J135" s="13" t="s">
        <v>4</v>
      </c>
      <c r="K135">
        <v>85</v>
      </c>
      <c r="L135">
        <v>0</v>
      </c>
      <c r="M135" s="13" t="s">
        <v>4</v>
      </c>
      <c r="N135" t="s">
        <v>4</v>
      </c>
      <c r="O135" t="s">
        <v>4</v>
      </c>
    </row>
    <row r="136" spans="5:15" ht="12.75">
      <c r="E136">
        <v>88</v>
      </c>
      <c r="F136">
        <v>1</v>
      </c>
      <c r="G136" s="13" t="s">
        <v>4</v>
      </c>
      <c r="H136" t="s">
        <v>4</v>
      </c>
      <c r="I136" t="s">
        <v>4</v>
      </c>
      <c r="J136" s="13" t="s">
        <v>4</v>
      </c>
      <c r="K136">
        <v>86</v>
      </c>
      <c r="L136">
        <v>0</v>
      </c>
      <c r="M136" s="13" t="s">
        <v>4</v>
      </c>
      <c r="N136" t="s">
        <v>4</v>
      </c>
      <c r="O136" t="s">
        <v>4</v>
      </c>
    </row>
    <row r="137" spans="5:15" ht="12.75">
      <c r="E137">
        <v>88</v>
      </c>
      <c r="F137">
        <v>0</v>
      </c>
      <c r="G137" s="13" t="s">
        <v>4</v>
      </c>
      <c r="H137" t="s">
        <v>4</v>
      </c>
      <c r="I137" t="s">
        <v>4</v>
      </c>
      <c r="J137" s="13" t="s">
        <v>4</v>
      </c>
      <c r="K137">
        <v>86</v>
      </c>
      <c r="L137">
        <v>1</v>
      </c>
      <c r="M137" s="13" t="s">
        <v>4</v>
      </c>
      <c r="N137" t="s">
        <v>4</v>
      </c>
      <c r="O137" t="s">
        <v>4</v>
      </c>
    </row>
    <row r="138" spans="5:15" ht="12.75">
      <c r="E138">
        <v>89</v>
      </c>
      <c r="F138">
        <v>0</v>
      </c>
      <c r="G138" t="s">
        <v>4</v>
      </c>
      <c r="H138" t="s">
        <v>4</v>
      </c>
      <c r="I138" t="s">
        <v>4</v>
      </c>
      <c r="J138" t="s">
        <v>4</v>
      </c>
      <c r="K138">
        <v>87</v>
      </c>
      <c r="L138">
        <v>1</v>
      </c>
      <c r="M138" t="s">
        <v>4</v>
      </c>
      <c r="N138" t="s">
        <v>4</v>
      </c>
      <c r="O138" t="s">
        <v>4</v>
      </c>
    </row>
    <row r="139" spans="5:15" ht="12.75">
      <c r="E139">
        <v>89</v>
      </c>
      <c r="F139">
        <v>1</v>
      </c>
      <c r="G139" t="s">
        <v>4</v>
      </c>
      <c r="H139" t="s">
        <v>4</v>
      </c>
      <c r="I139" t="s">
        <v>4</v>
      </c>
      <c r="J139" t="s">
        <v>4</v>
      </c>
      <c r="K139">
        <v>88</v>
      </c>
      <c r="L139">
        <v>1</v>
      </c>
      <c r="M139" t="s">
        <v>4</v>
      </c>
      <c r="N139" t="s">
        <v>4</v>
      </c>
      <c r="O139" t="s">
        <v>4</v>
      </c>
    </row>
    <row r="140" spans="5:15" ht="12.75">
      <c r="E140">
        <v>90</v>
      </c>
      <c r="F140">
        <v>1</v>
      </c>
      <c r="G140" t="s">
        <v>4</v>
      </c>
      <c r="H140" t="s">
        <v>4</v>
      </c>
      <c r="I140" t="s">
        <v>4</v>
      </c>
      <c r="J140" t="s">
        <v>4</v>
      </c>
      <c r="K140">
        <v>88</v>
      </c>
      <c r="L140">
        <v>0</v>
      </c>
      <c r="M140" t="s">
        <v>4</v>
      </c>
      <c r="N140" t="s">
        <v>4</v>
      </c>
      <c r="O140" t="s">
        <v>4</v>
      </c>
    </row>
    <row r="141" spans="5:15" ht="12.75">
      <c r="E141" t="s">
        <v>4</v>
      </c>
      <c r="F141" t="s">
        <v>4</v>
      </c>
      <c r="G141" t="s">
        <v>4</v>
      </c>
      <c r="H141" t="s">
        <v>4</v>
      </c>
      <c r="I141" t="s">
        <v>4</v>
      </c>
      <c r="J141" t="s">
        <v>4</v>
      </c>
      <c r="K141">
        <v>89</v>
      </c>
      <c r="L141">
        <v>0</v>
      </c>
      <c r="M141" t="s">
        <v>4</v>
      </c>
      <c r="N141" t="s">
        <v>4</v>
      </c>
      <c r="O141" t="s">
        <v>4</v>
      </c>
    </row>
    <row r="142" spans="5:15" ht="12.75">
      <c r="E142" t="s">
        <v>4</v>
      </c>
      <c r="F142" t="s">
        <v>4</v>
      </c>
      <c r="G142" t="s">
        <v>4</v>
      </c>
      <c r="H142" t="s">
        <v>4</v>
      </c>
      <c r="I142" t="s">
        <v>4</v>
      </c>
      <c r="J142" t="s">
        <v>4</v>
      </c>
      <c r="K142">
        <v>89</v>
      </c>
      <c r="L142">
        <v>1</v>
      </c>
      <c r="M142" t="s">
        <v>4</v>
      </c>
      <c r="N142" t="s">
        <v>4</v>
      </c>
      <c r="O142" t="s">
        <v>4</v>
      </c>
    </row>
    <row r="143" spans="5:15" ht="12.75">
      <c r="E143" t="s">
        <v>4</v>
      </c>
      <c r="F143" t="s">
        <v>4</v>
      </c>
      <c r="G143" t="s">
        <v>4</v>
      </c>
      <c r="H143" t="s">
        <v>4</v>
      </c>
      <c r="I143" t="s">
        <v>4</v>
      </c>
      <c r="J143" t="s">
        <v>4</v>
      </c>
      <c r="K143">
        <v>90</v>
      </c>
      <c r="L143">
        <v>1</v>
      </c>
      <c r="M143" t="s">
        <v>4</v>
      </c>
      <c r="N143" t="s">
        <v>4</v>
      </c>
      <c r="O143" t="s">
        <v>4</v>
      </c>
    </row>
    <row r="144" spans="5:15" ht="12.75">
      <c r="E144" t="s">
        <v>4</v>
      </c>
      <c r="F144" t="s">
        <v>4</v>
      </c>
      <c r="G144" t="s">
        <v>4</v>
      </c>
      <c r="H144" t="s">
        <v>4</v>
      </c>
      <c r="I144" t="s">
        <v>4</v>
      </c>
      <c r="J144" t="s">
        <v>4</v>
      </c>
      <c r="K144" t="s">
        <v>4</v>
      </c>
      <c r="L144" t="s">
        <v>4</v>
      </c>
      <c r="M144" t="s">
        <v>4</v>
      </c>
      <c r="N144" t="s">
        <v>4</v>
      </c>
      <c r="O144" t="s">
        <v>4</v>
      </c>
    </row>
    <row r="145" spans="5:15" ht="12.75">
      <c r="E145" t="s">
        <v>4</v>
      </c>
      <c r="F145" t="s">
        <v>4</v>
      </c>
      <c r="G145" t="s">
        <v>4</v>
      </c>
      <c r="H145" t="s">
        <v>4</v>
      </c>
      <c r="I145" t="s">
        <v>4</v>
      </c>
      <c r="J145" t="s">
        <v>4</v>
      </c>
      <c r="K145" t="s">
        <v>4</v>
      </c>
      <c r="L145" t="s">
        <v>4</v>
      </c>
      <c r="M145" t="s">
        <v>4</v>
      </c>
      <c r="N145" t="s">
        <v>4</v>
      </c>
      <c r="O145" t="s">
        <v>4</v>
      </c>
    </row>
    <row r="146" spans="5:15" ht="12.75">
      <c r="E146" t="s">
        <v>4</v>
      </c>
      <c r="F146" t="s">
        <v>4</v>
      </c>
      <c r="G146" t="s">
        <v>4</v>
      </c>
      <c r="H146" t="s">
        <v>4</v>
      </c>
      <c r="I146" t="s">
        <v>4</v>
      </c>
      <c r="J146" t="s">
        <v>4</v>
      </c>
      <c r="K146" t="s">
        <v>4</v>
      </c>
      <c r="L146" t="s">
        <v>4</v>
      </c>
      <c r="M146" t="s">
        <v>4</v>
      </c>
      <c r="N146" t="s">
        <v>4</v>
      </c>
      <c r="O146" t="s">
        <v>4</v>
      </c>
    </row>
    <row r="147" spans="5:15" ht="12.75">
      <c r="E147" t="s">
        <v>4</v>
      </c>
      <c r="F147" t="s">
        <v>4</v>
      </c>
      <c r="G147" t="s">
        <v>4</v>
      </c>
      <c r="H147" t="s">
        <v>4</v>
      </c>
      <c r="I147" t="s">
        <v>4</v>
      </c>
      <c r="J147" t="s">
        <v>4</v>
      </c>
      <c r="K147" t="s">
        <v>4</v>
      </c>
      <c r="L147" t="s">
        <v>4</v>
      </c>
      <c r="M147" t="s">
        <v>4</v>
      </c>
      <c r="N147" t="s">
        <v>4</v>
      </c>
      <c r="O147" t="s">
        <v>4</v>
      </c>
    </row>
    <row r="148" spans="5:15" ht="12.75">
      <c r="E148" t="s">
        <v>4</v>
      </c>
      <c r="F148" t="s">
        <v>4</v>
      </c>
      <c r="G148" t="s">
        <v>4</v>
      </c>
      <c r="H148" t="s">
        <v>4</v>
      </c>
      <c r="I148" t="s">
        <v>4</v>
      </c>
      <c r="J148" t="s">
        <v>4</v>
      </c>
      <c r="K148" t="s">
        <v>4</v>
      </c>
      <c r="L148" t="s">
        <v>4</v>
      </c>
      <c r="M148" t="s">
        <v>4</v>
      </c>
      <c r="N148" t="s">
        <v>4</v>
      </c>
      <c r="O148" t="s">
        <v>4</v>
      </c>
    </row>
    <row r="149" spans="5:15" ht="12.75">
      <c r="E149" t="s">
        <v>4</v>
      </c>
      <c r="F149" t="s">
        <v>4</v>
      </c>
      <c r="G149" t="s">
        <v>4</v>
      </c>
      <c r="H149" t="s">
        <v>4</v>
      </c>
      <c r="I149" t="s">
        <v>4</v>
      </c>
      <c r="J149" t="s">
        <v>4</v>
      </c>
      <c r="K149" t="s">
        <v>4</v>
      </c>
      <c r="L149" t="s">
        <v>4</v>
      </c>
      <c r="M149" t="s">
        <v>4</v>
      </c>
      <c r="N149" t="s">
        <v>4</v>
      </c>
      <c r="O149" t="s">
        <v>4</v>
      </c>
    </row>
    <row r="150" spans="5:15" ht="12.75">
      <c r="E150" t="s">
        <v>4</v>
      </c>
      <c r="F150" t="s">
        <v>4</v>
      </c>
      <c r="G150" t="s">
        <v>4</v>
      </c>
      <c r="H150" t="s">
        <v>4</v>
      </c>
      <c r="I150" t="s">
        <v>4</v>
      </c>
      <c r="J150" t="s">
        <v>4</v>
      </c>
      <c r="K150" t="s">
        <v>4</v>
      </c>
      <c r="L150" t="s">
        <v>4</v>
      </c>
      <c r="M150" t="s">
        <v>4</v>
      </c>
      <c r="N150" t="s">
        <v>4</v>
      </c>
      <c r="O150" t="s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/>
  <dimension ref="A1:O61"/>
  <sheetViews>
    <sheetView zoomScalePageLayoutView="0" workbookViewId="0" topLeftCell="C1">
      <selection activeCell="O12" sqref="O12"/>
    </sheetView>
  </sheetViews>
  <sheetFormatPr defaultColWidth="11.421875" defaultRowHeight="12.75"/>
  <sheetData>
    <row r="1" spans="2:11" ht="12.75">
      <c r="B1" s="133" t="s">
        <v>14</v>
      </c>
      <c r="C1" s="133"/>
      <c r="D1" s="133" t="s">
        <v>15</v>
      </c>
      <c r="E1" s="133"/>
      <c r="F1" s="133" t="s">
        <v>16</v>
      </c>
      <c r="G1" s="133"/>
      <c r="H1" t="s">
        <v>17</v>
      </c>
      <c r="K1" s="25" t="s">
        <v>0</v>
      </c>
    </row>
    <row r="2" spans="1:11" ht="13.5" thickBot="1">
      <c r="A2">
        <f aca="true" t="shared" si="0" ref="A2:A25">A3-1</f>
        <v>-25</v>
      </c>
      <c r="B2">
        <v>1</v>
      </c>
      <c r="C2">
        <v>-0.011436950415372849</v>
      </c>
      <c r="D2">
        <v>1</v>
      </c>
      <c r="E2">
        <v>-0.004007820039987564</v>
      </c>
      <c r="F2">
        <v>1</v>
      </c>
      <c r="G2">
        <v>-0.003421309869736433</v>
      </c>
      <c r="H2">
        <v>1</v>
      </c>
      <c r="I2">
        <v>-0.0016617791261523962</v>
      </c>
      <c r="K2" s="26">
        <f>Graphik!$B$3</f>
        <v>2</v>
      </c>
    </row>
    <row r="3" spans="1:11" ht="12.75">
      <c r="A3">
        <f t="shared" si="0"/>
        <v>-24</v>
      </c>
      <c r="B3">
        <v>2</v>
      </c>
      <c r="C3">
        <v>-0.02678396925330162</v>
      </c>
      <c r="D3">
        <v>2</v>
      </c>
      <c r="E3">
        <v>0.0033235582523047924</v>
      </c>
      <c r="F3">
        <v>2</v>
      </c>
      <c r="G3">
        <v>0.011925708502531052</v>
      </c>
      <c r="H3">
        <v>2</v>
      </c>
      <c r="I3">
        <v>-0.00997067429125309</v>
      </c>
      <c r="K3" t="s">
        <v>9</v>
      </c>
    </row>
    <row r="4" spans="1:11" ht="12.75">
      <c r="A4">
        <f t="shared" si="0"/>
        <v>-23</v>
      </c>
      <c r="B4">
        <v>3</v>
      </c>
      <c r="C4">
        <v>-0.008015640079975128</v>
      </c>
      <c r="D4">
        <v>3</v>
      </c>
      <c r="E4">
        <v>-0.006451612804085016</v>
      </c>
      <c r="F4">
        <v>3</v>
      </c>
      <c r="G4">
        <v>-0.0021505376789718866</v>
      </c>
      <c r="H4">
        <v>3</v>
      </c>
      <c r="I4">
        <v>-0.0005865102866664529</v>
      </c>
      <c r="K4" t="s">
        <v>9</v>
      </c>
    </row>
    <row r="5" spans="1:11" ht="12.75">
      <c r="A5">
        <f t="shared" si="0"/>
        <v>-22</v>
      </c>
      <c r="B5">
        <v>4</v>
      </c>
      <c r="C5">
        <v>-0.011925708502531052</v>
      </c>
      <c r="D5">
        <v>4</v>
      </c>
      <c r="E5">
        <v>-0.012316715903580189</v>
      </c>
      <c r="F5">
        <v>4</v>
      </c>
      <c r="G5">
        <v>0.020918866619467735</v>
      </c>
      <c r="H5">
        <v>4</v>
      </c>
      <c r="I5">
        <v>0.006842619739472866</v>
      </c>
      <c r="K5" t="s">
        <v>9</v>
      </c>
    </row>
    <row r="6" spans="1:11" ht="12.75">
      <c r="A6">
        <f t="shared" si="0"/>
        <v>-21</v>
      </c>
      <c r="B6">
        <v>5</v>
      </c>
      <c r="C6">
        <v>0.0013685239246115088</v>
      </c>
      <c r="D6">
        <v>5</v>
      </c>
      <c r="E6">
        <v>0.015053763054311275</v>
      </c>
      <c r="F6">
        <v>5</v>
      </c>
      <c r="G6">
        <v>0.022482894361019135</v>
      </c>
      <c r="H6">
        <v>5</v>
      </c>
      <c r="I6">
        <v>0.0013685239246115088</v>
      </c>
      <c r="K6" t="s">
        <v>9</v>
      </c>
    </row>
    <row r="7" spans="1:11" ht="12.75">
      <c r="A7">
        <f t="shared" si="0"/>
        <v>-20</v>
      </c>
      <c r="B7">
        <v>6</v>
      </c>
      <c r="C7">
        <v>0.016226783394813538</v>
      </c>
      <c r="D7">
        <v>6</v>
      </c>
      <c r="E7">
        <v>-0.008406647481024265</v>
      </c>
      <c r="F7">
        <v>6</v>
      </c>
      <c r="G7">
        <v>-0.016226783394813538</v>
      </c>
      <c r="H7">
        <v>6</v>
      </c>
      <c r="I7">
        <v>-0.00019550342403817922</v>
      </c>
      <c r="K7" t="s">
        <v>9</v>
      </c>
    </row>
    <row r="8" spans="1:11" ht="12.75">
      <c r="A8">
        <f t="shared" si="0"/>
        <v>-19</v>
      </c>
      <c r="B8">
        <v>7</v>
      </c>
      <c r="C8">
        <v>-0.016226783394813538</v>
      </c>
      <c r="D8">
        <v>7</v>
      </c>
      <c r="E8">
        <v>0.008406647481024265</v>
      </c>
      <c r="F8">
        <v>7</v>
      </c>
      <c r="G8">
        <v>0.011143694631755352</v>
      </c>
      <c r="H8">
        <v>7</v>
      </c>
      <c r="I8">
        <v>-0.0021505376789718866</v>
      </c>
      <c r="K8" t="s">
        <v>9</v>
      </c>
    </row>
    <row r="9" spans="1:11" ht="12.75">
      <c r="A9">
        <f t="shared" si="0"/>
        <v>-18</v>
      </c>
      <c r="B9">
        <v>8</v>
      </c>
      <c r="C9">
        <v>0.011925708502531052</v>
      </c>
      <c r="D9">
        <v>8</v>
      </c>
      <c r="E9">
        <v>-0.0005865102866664529</v>
      </c>
      <c r="F9">
        <v>8</v>
      </c>
      <c r="G9">
        <v>-0.006842619739472866</v>
      </c>
      <c r="H9">
        <v>8</v>
      </c>
      <c r="I9">
        <v>0.0005865102866664529</v>
      </c>
      <c r="K9" t="s">
        <v>9</v>
      </c>
    </row>
    <row r="10" spans="1:11" ht="12.75">
      <c r="A10">
        <f t="shared" si="0"/>
        <v>-17</v>
      </c>
      <c r="B10">
        <v>9</v>
      </c>
      <c r="C10">
        <v>-0.02013685181736946</v>
      </c>
      <c r="D10">
        <v>9</v>
      </c>
      <c r="E10">
        <v>-0.002541544381529093</v>
      </c>
      <c r="F10">
        <v>9</v>
      </c>
      <c r="G10">
        <v>0.008015640079975128</v>
      </c>
      <c r="H10">
        <v>9</v>
      </c>
      <c r="I10">
        <v>0.0009775171056389809</v>
      </c>
      <c r="K10" t="s">
        <v>9</v>
      </c>
    </row>
    <row r="11" spans="1:11" ht="12.75">
      <c r="A11">
        <f t="shared" si="0"/>
        <v>-16</v>
      </c>
      <c r="B11">
        <v>10</v>
      </c>
      <c r="C11">
        <v>0.004887585528194904</v>
      </c>
      <c r="D11">
        <v>10</v>
      </c>
      <c r="E11">
        <v>-0.0037145649548619986</v>
      </c>
      <c r="F11">
        <v>10</v>
      </c>
      <c r="G11">
        <v>0.0009775171056389809</v>
      </c>
      <c r="H11">
        <v>10</v>
      </c>
      <c r="I11">
        <v>0.004105571657419205</v>
      </c>
      <c r="K11" t="s">
        <v>9</v>
      </c>
    </row>
    <row r="12" spans="1:15" ht="12.75">
      <c r="A12">
        <f t="shared" si="0"/>
        <v>-15</v>
      </c>
      <c r="B12">
        <v>11</v>
      </c>
      <c r="C12">
        <v>0.0060606058686971664</v>
      </c>
      <c r="D12">
        <v>11</v>
      </c>
      <c r="E12">
        <v>0.0005865102866664529</v>
      </c>
      <c r="F12">
        <v>11</v>
      </c>
      <c r="G12">
        <v>0.0013685239246115088</v>
      </c>
      <c r="H12">
        <v>11</v>
      </c>
      <c r="I12">
        <v>0.0017595307435840368</v>
      </c>
      <c r="K12" t="s">
        <v>9</v>
      </c>
      <c r="O12" t="str">
        <f>CONCATENATE("AKF  PRN Code ",K2," (Galileo E5a-I)")</f>
        <v>AKF  PRN Code 2 (Galileo E5a-I)</v>
      </c>
    </row>
    <row r="13" spans="1:11" ht="12.75">
      <c r="A13">
        <f t="shared" si="0"/>
        <v>-14</v>
      </c>
      <c r="B13">
        <v>12</v>
      </c>
      <c r="C13">
        <v>0.002541544381529093</v>
      </c>
      <c r="D13">
        <v>12</v>
      </c>
      <c r="E13">
        <v>-0.015835776925086975</v>
      </c>
      <c r="F13">
        <v>12</v>
      </c>
      <c r="G13">
        <v>-0.00918866042047739</v>
      </c>
      <c r="H13">
        <v>12</v>
      </c>
      <c r="I13">
        <v>0.005278592463582754</v>
      </c>
      <c r="K13" t="s">
        <v>9</v>
      </c>
    </row>
    <row r="14" spans="1:15" ht="12.75">
      <c r="A14">
        <f t="shared" si="0"/>
        <v>-13</v>
      </c>
      <c r="B14">
        <v>13</v>
      </c>
      <c r="C14">
        <v>-0.0044965785928070545</v>
      </c>
      <c r="D14">
        <v>13</v>
      </c>
      <c r="E14">
        <v>-0.010361681692302227</v>
      </c>
      <c r="F14">
        <v>13</v>
      </c>
      <c r="G14">
        <v>-0.0005865102866664529</v>
      </c>
      <c r="H14">
        <v>13</v>
      </c>
      <c r="I14">
        <v>0.0009775171056389809</v>
      </c>
      <c r="K14" t="s">
        <v>9</v>
      </c>
      <c r="O14" t="str">
        <f>CONCATENATE("AKF PRN Code ",K2," (Galileo E5a-Q)")</f>
        <v>AKF PRN Code 2 (Galileo E5a-Q)</v>
      </c>
    </row>
    <row r="15" spans="1:11" ht="12.75">
      <c r="A15">
        <f t="shared" si="0"/>
        <v>-12</v>
      </c>
      <c r="B15">
        <v>14</v>
      </c>
      <c r="C15">
        <v>0.004105571657419205</v>
      </c>
      <c r="D15">
        <v>14</v>
      </c>
      <c r="E15">
        <v>-0.0009775171056389809</v>
      </c>
      <c r="F15">
        <v>14</v>
      </c>
      <c r="G15">
        <v>0.0021505376789718866</v>
      </c>
      <c r="H15">
        <v>14</v>
      </c>
      <c r="I15">
        <v>-0.0044965785928070545</v>
      </c>
      <c r="K15" t="s">
        <v>9</v>
      </c>
    </row>
    <row r="16" spans="1:15" ht="12.75">
      <c r="A16">
        <f t="shared" si="0"/>
        <v>-11</v>
      </c>
      <c r="B16">
        <v>15</v>
      </c>
      <c r="C16">
        <v>0.0033235582523047924</v>
      </c>
      <c r="D16">
        <v>15</v>
      </c>
      <c r="E16">
        <v>0.002541544381529093</v>
      </c>
      <c r="F16">
        <v>15</v>
      </c>
      <c r="G16">
        <v>0.0037145649548619986</v>
      </c>
      <c r="H16">
        <v>15</v>
      </c>
      <c r="I16">
        <v>-0.0005865102866664529</v>
      </c>
      <c r="K16" t="s">
        <v>9</v>
      </c>
      <c r="O16" t="str">
        <f>CONCATENATE("AKF PRN Code ",K2," (Galileo E5b-I)")</f>
        <v>AKF PRN Code 2 (Galileo E5b-I)</v>
      </c>
    </row>
    <row r="17" spans="1:11" ht="12.75">
      <c r="A17">
        <f t="shared" si="0"/>
        <v>-10</v>
      </c>
      <c r="B17">
        <v>16</v>
      </c>
      <c r="C17">
        <v>-0.024437928572297096</v>
      </c>
      <c r="D17">
        <v>16</v>
      </c>
      <c r="E17">
        <v>-0.0013685239246115088</v>
      </c>
      <c r="F17">
        <v>16</v>
      </c>
      <c r="G17">
        <v>-0.009579667821526527</v>
      </c>
      <c r="H17">
        <v>16</v>
      </c>
      <c r="I17">
        <v>-0.0060606058686971664</v>
      </c>
      <c r="K17" t="s">
        <v>9</v>
      </c>
    </row>
    <row r="18" spans="1:15" ht="12.75">
      <c r="A18">
        <f t="shared" si="0"/>
        <v>-9</v>
      </c>
      <c r="B18">
        <v>17</v>
      </c>
      <c r="C18">
        <v>0.0037145649548619986</v>
      </c>
      <c r="D18">
        <v>17</v>
      </c>
      <c r="E18">
        <v>-0.007233626674860716</v>
      </c>
      <c r="F18">
        <v>17</v>
      </c>
      <c r="G18">
        <v>0.017008798196911812</v>
      </c>
      <c r="H18">
        <v>17</v>
      </c>
      <c r="I18">
        <v>-0.0017595307435840368</v>
      </c>
      <c r="K18" t="s">
        <v>9</v>
      </c>
      <c r="O18" t="str">
        <f>CONCATENATE("AKF PRN Code ",K2," (Galileo E5b-Q)")</f>
        <v>AKF PRN Code 2 (Galileo E5b-Q)</v>
      </c>
    </row>
    <row r="19" spans="1:11" ht="12.75">
      <c r="A19">
        <f t="shared" si="0"/>
        <v>-8</v>
      </c>
      <c r="B19">
        <v>18</v>
      </c>
      <c r="C19">
        <v>-0.005669599398970604</v>
      </c>
      <c r="D19">
        <v>18</v>
      </c>
      <c r="E19">
        <v>0.022873900830745697</v>
      </c>
      <c r="F19">
        <v>18</v>
      </c>
      <c r="G19">
        <v>0.008015640079975128</v>
      </c>
      <c r="H19">
        <v>18</v>
      </c>
      <c r="I19">
        <v>-0.02170087955892086</v>
      </c>
      <c r="K19" t="s">
        <v>9</v>
      </c>
    </row>
    <row r="20" spans="1:11" ht="12.75">
      <c r="A20">
        <f t="shared" si="0"/>
        <v>-7</v>
      </c>
      <c r="B20">
        <v>19</v>
      </c>
      <c r="C20">
        <v>0.013880742713809013</v>
      </c>
      <c r="D20">
        <v>19</v>
      </c>
      <c r="E20">
        <v>-0.017399804666638374</v>
      </c>
      <c r="F20">
        <v>19</v>
      </c>
      <c r="G20">
        <v>0.017399804666638374</v>
      </c>
      <c r="H20">
        <v>19</v>
      </c>
      <c r="I20">
        <v>-0.0037145649548619986</v>
      </c>
      <c r="K20" t="s">
        <v>9</v>
      </c>
    </row>
    <row r="21" spans="1:11" ht="12.75">
      <c r="A21">
        <f t="shared" si="0"/>
        <v>-6</v>
      </c>
      <c r="B21">
        <v>20</v>
      </c>
      <c r="C21">
        <v>0.01427175011485815</v>
      </c>
      <c r="D21">
        <v>20</v>
      </c>
      <c r="E21">
        <v>-0.0033235582523047924</v>
      </c>
      <c r="F21">
        <v>20</v>
      </c>
      <c r="G21">
        <v>0.01075268816202879</v>
      </c>
      <c r="H21">
        <v>20</v>
      </c>
      <c r="I21">
        <v>0.0060606058686971664</v>
      </c>
      <c r="K21" t="s">
        <v>9</v>
      </c>
    </row>
    <row r="22" spans="1:11" ht="12.75">
      <c r="A22">
        <f t="shared" si="0"/>
        <v>-5</v>
      </c>
      <c r="B22">
        <v>21</v>
      </c>
      <c r="C22">
        <v>0.015053763054311275</v>
      </c>
      <c r="D22">
        <v>21</v>
      </c>
      <c r="E22">
        <v>-0.011143694631755352</v>
      </c>
      <c r="F22">
        <v>21</v>
      </c>
      <c r="G22">
        <v>0.0037145649548619986</v>
      </c>
      <c r="H22">
        <v>21</v>
      </c>
      <c r="I22">
        <v>0.0181818176060915</v>
      </c>
      <c r="K22" t="s">
        <v>9</v>
      </c>
    </row>
    <row r="23" spans="1:11" ht="12.75">
      <c r="A23">
        <f t="shared" si="0"/>
        <v>-4</v>
      </c>
      <c r="B23">
        <v>22</v>
      </c>
      <c r="C23">
        <v>-0.0013685239246115088</v>
      </c>
      <c r="D23">
        <v>22</v>
      </c>
      <c r="E23">
        <v>-0.004887585528194904</v>
      </c>
      <c r="F23">
        <v>22</v>
      </c>
      <c r="G23">
        <v>-0.0017595307435840368</v>
      </c>
      <c r="H23">
        <v>22</v>
      </c>
      <c r="I23">
        <v>-0.004105571657419205</v>
      </c>
      <c r="K23" t="s">
        <v>9</v>
      </c>
    </row>
    <row r="24" spans="1:11" ht="12.75">
      <c r="A24">
        <f t="shared" si="0"/>
        <v>-3</v>
      </c>
      <c r="B24">
        <v>23</v>
      </c>
      <c r="C24">
        <v>-0.0009775171056389809</v>
      </c>
      <c r="D24">
        <v>23</v>
      </c>
      <c r="E24">
        <v>-0.01075268816202879</v>
      </c>
      <c r="F24">
        <v>23</v>
      </c>
      <c r="G24">
        <v>-0.0009775171056389809</v>
      </c>
      <c r="H24">
        <v>23</v>
      </c>
      <c r="I24">
        <v>-0.024437928572297096</v>
      </c>
      <c r="K24" t="s">
        <v>9</v>
      </c>
    </row>
    <row r="25" spans="1:11" ht="12.75">
      <c r="A25">
        <f t="shared" si="0"/>
        <v>-2</v>
      </c>
      <c r="B25">
        <v>24</v>
      </c>
      <c r="C25">
        <v>-0.007624633610248566</v>
      </c>
      <c r="D25">
        <v>24</v>
      </c>
      <c r="E25">
        <v>-0.005278592463582754</v>
      </c>
      <c r="F25">
        <v>24</v>
      </c>
      <c r="G25">
        <v>-0.0029325513169169426</v>
      </c>
      <c r="H25">
        <v>24</v>
      </c>
      <c r="I25">
        <v>-0.0021505376789718866</v>
      </c>
      <c r="K25" t="s">
        <v>9</v>
      </c>
    </row>
    <row r="26" spans="1:11" ht="12.75">
      <c r="A26">
        <f>A27-1</f>
        <v>-1</v>
      </c>
      <c r="B26">
        <v>25</v>
      </c>
      <c r="C26">
        <v>0.010361681692302227</v>
      </c>
      <c r="D26">
        <v>25</v>
      </c>
      <c r="E26">
        <v>0.0009775171056389809</v>
      </c>
      <c r="F26">
        <v>25</v>
      </c>
      <c r="G26">
        <v>0.0009775171056389809</v>
      </c>
      <c r="H26">
        <v>25</v>
      </c>
      <c r="I26">
        <v>0.0029325513169169426</v>
      </c>
      <c r="K26" t="s">
        <v>9</v>
      </c>
    </row>
    <row r="27" spans="1:11" ht="12.75">
      <c r="A27">
        <v>0</v>
      </c>
      <c r="B27">
        <v>26</v>
      </c>
      <c r="C27">
        <v>1</v>
      </c>
      <c r="D27">
        <v>26</v>
      </c>
      <c r="E27">
        <v>1</v>
      </c>
      <c r="F27">
        <v>26</v>
      </c>
      <c r="G27">
        <v>1</v>
      </c>
      <c r="H27">
        <v>26</v>
      </c>
      <c r="I27">
        <v>1</v>
      </c>
      <c r="K27" t="s">
        <v>9</v>
      </c>
    </row>
    <row r="28" spans="1:11" ht="12.75">
      <c r="A28">
        <f>A27+1</f>
        <v>1</v>
      </c>
      <c r="B28">
        <v>27</v>
      </c>
      <c r="C28">
        <v>0.010361681692302227</v>
      </c>
      <c r="D28">
        <v>27</v>
      </c>
      <c r="E28">
        <v>0.0009775171056389809</v>
      </c>
      <c r="F28">
        <v>27</v>
      </c>
      <c r="G28">
        <v>0.0009775171056389809</v>
      </c>
      <c r="H28">
        <v>27</v>
      </c>
      <c r="I28">
        <v>0.0029325513169169426</v>
      </c>
      <c r="K28" t="s">
        <v>9</v>
      </c>
    </row>
    <row r="29" spans="1:11" ht="12.75">
      <c r="A29">
        <f aca="true" t="shared" si="1" ref="A29:A51">A28+1</f>
        <v>2</v>
      </c>
      <c r="B29">
        <v>28</v>
      </c>
      <c r="C29">
        <v>-0.007624633610248566</v>
      </c>
      <c r="D29">
        <v>28</v>
      </c>
      <c r="E29">
        <v>-0.005278592463582754</v>
      </c>
      <c r="F29">
        <v>28</v>
      </c>
      <c r="G29">
        <v>-0.0029325513169169426</v>
      </c>
      <c r="H29">
        <v>28</v>
      </c>
      <c r="I29">
        <v>-0.0021505376789718866</v>
      </c>
      <c r="K29" t="s">
        <v>9</v>
      </c>
    </row>
    <row r="30" spans="1:11" ht="12.75">
      <c r="A30">
        <f t="shared" si="1"/>
        <v>3</v>
      </c>
      <c r="B30">
        <v>29</v>
      </c>
      <c r="C30">
        <v>-0.0009775171056389809</v>
      </c>
      <c r="D30">
        <v>29</v>
      </c>
      <c r="E30">
        <v>-0.01075268816202879</v>
      </c>
      <c r="F30">
        <v>29</v>
      </c>
      <c r="G30">
        <v>-0.0009775171056389809</v>
      </c>
      <c r="H30">
        <v>29</v>
      </c>
      <c r="I30">
        <v>-0.024437928572297096</v>
      </c>
      <c r="K30" t="s">
        <v>9</v>
      </c>
    </row>
    <row r="31" spans="1:11" ht="12.75">
      <c r="A31">
        <f t="shared" si="1"/>
        <v>4</v>
      </c>
      <c r="B31">
        <v>30</v>
      </c>
      <c r="C31">
        <v>-0.0013685239246115088</v>
      </c>
      <c r="D31">
        <v>30</v>
      </c>
      <c r="E31">
        <v>-0.004887585528194904</v>
      </c>
      <c r="F31">
        <v>30</v>
      </c>
      <c r="G31">
        <v>-0.0017595307435840368</v>
      </c>
      <c r="H31">
        <v>30</v>
      </c>
      <c r="I31">
        <v>-0.004105571657419205</v>
      </c>
      <c r="K31" t="s">
        <v>9</v>
      </c>
    </row>
    <row r="32" spans="1:11" ht="12.75">
      <c r="A32">
        <f t="shared" si="1"/>
        <v>5</v>
      </c>
      <c r="B32">
        <v>31</v>
      </c>
      <c r="C32">
        <v>0.015053763054311275</v>
      </c>
      <c r="D32">
        <v>31</v>
      </c>
      <c r="E32">
        <v>-0.011143694631755352</v>
      </c>
      <c r="F32">
        <v>31</v>
      </c>
      <c r="G32">
        <v>0.0037145649548619986</v>
      </c>
      <c r="H32">
        <v>31</v>
      </c>
      <c r="I32">
        <v>0.0181818176060915</v>
      </c>
      <c r="K32" t="s">
        <v>9</v>
      </c>
    </row>
    <row r="33" spans="1:11" ht="12.75">
      <c r="A33">
        <f t="shared" si="1"/>
        <v>6</v>
      </c>
      <c r="B33">
        <v>32</v>
      </c>
      <c r="C33">
        <v>0.01427175011485815</v>
      </c>
      <c r="D33">
        <v>32</v>
      </c>
      <c r="E33">
        <v>-0.0033235582523047924</v>
      </c>
      <c r="F33">
        <v>32</v>
      </c>
      <c r="G33">
        <v>0.01075268816202879</v>
      </c>
      <c r="H33">
        <v>32</v>
      </c>
      <c r="I33">
        <v>0.0060606058686971664</v>
      </c>
      <c r="K33" t="s">
        <v>9</v>
      </c>
    </row>
    <row r="34" spans="1:11" ht="12.75">
      <c r="A34">
        <f t="shared" si="1"/>
        <v>7</v>
      </c>
      <c r="B34">
        <v>33</v>
      </c>
      <c r="C34">
        <v>0.013880742713809013</v>
      </c>
      <c r="D34">
        <v>33</v>
      </c>
      <c r="E34">
        <v>-0.017399804666638374</v>
      </c>
      <c r="F34">
        <v>33</v>
      </c>
      <c r="G34">
        <v>0.017399804666638374</v>
      </c>
      <c r="H34">
        <v>33</v>
      </c>
      <c r="I34">
        <v>-0.0037145649548619986</v>
      </c>
      <c r="K34" t="s">
        <v>9</v>
      </c>
    </row>
    <row r="35" spans="1:11" ht="12.75">
      <c r="A35">
        <f t="shared" si="1"/>
        <v>8</v>
      </c>
      <c r="B35">
        <v>34</v>
      </c>
      <c r="C35">
        <v>-0.005669599398970604</v>
      </c>
      <c r="D35">
        <v>34</v>
      </c>
      <c r="E35">
        <v>0.022873900830745697</v>
      </c>
      <c r="F35">
        <v>34</v>
      </c>
      <c r="G35">
        <v>0.008015640079975128</v>
      </c>
      <c r="H35">
        <v>34</v>
      </c>
      <c r="I35">
        <v>-0.02170087955892086</v>
      </c>
      <c r="K35" t="s">
        <v>9</v>
      </c>
    </row>
    <row r="36" spans="1:11" ht="12.75">
      <c r="A36">
        <f t="shared" si="1"/>
        <v>9</v>
      </c>
      <c r="B36">
        <v>35</v>
      </c>
      <c r="C36">
        <v>0.0037145649548619986</v>
      </c>
      <c r="D36">
        <v>35</v>
      </c>
      <c r="E36">
        <v>-0.007233626674860716</v>
      </c>
      <c r="F36">
        <v>35</v>
      </c>
      <c r="G36">
        <v>0.017008798196911812</v>
      </c>
      <c r="H36">
        <v>35</v>
      </c>
      <c r="I36">
        <v>-0.0017595307435840368</v>
      </c>
      <c r="K36" t="s">
        <v>9</v>
      </c>
    </row>
    <row r="37" spans="1:11" ht="12.75">
      <c r="A37">
        <f t="shared" si="1"/>
        <v>10</v>
      </c>
      <c r="B37">
        <v>36</v>
      </c>
      <c r="C37">
        <v>-0.024437928572297096</v>
      </c>
      <c r="D37">
        <v>36</v>
      </c>
      <c r="E37">
        <v>-0.0013685239246115088</v>
      </c>
      <c r="F37">
        <v>36</v>
      </c>
      <c r="G37">
        <v>-0.009579667821526527</v>
      </c>
      <c r="H37">
        <v>36</v>
      </c>
      <c r="I37">
        <v>-0.0060606058686971664</v>
      </c>
      <c r="K37" t="s">
        <v>9</v>
      </c>
    </row>
    <row r="38" spans="1:11" ht="12.75">
      <c r="A38">
        <f t="shared" si="1"/>
        <v>11</v>
      </c>
      <c r="B38">
        <v>37</v>
      </c>
      <c r="C38">
        <v>0.0033235582523047924</v>
      </c>
      <c r="D38">
        <v>37</v>
      </c>
      <c r="E38">
        <v>0.002541544381529093</v>
      </c>
      <c r="F38">
        <v>37</v>
      </c>
      <c r="G38">
        <v>0.0037145649548619986</v>
      </c>
      <c r="H38">
        <v>37</v>
      </c>
      <c r="I38">
        <v>-0.0005865102866664529</v>
      </c>
      <c r="K38" t="s">
        <v>9</v>
      </c>
    </row>
    <row r="39" spans="1:11" ht="12.75">
      <c r="A39">
        <f t="shared" si="1"/>
        <v>12</v>
      </c>
      <c r="B39">
        <v>38</v>
      </c>
      <c r="C39">
        <v>0.004105571657419205</v>
      </c>
      <c r="D39">
        <v>38</v>
      </c>
      <c r="E39">
        <v>-0.0009775171056389809</v>
      </c>
      <c r="F39">
        <v>38</v>
      </c>
      <c r="G39">
        <v>0.0021505376789718866</v>
      </c>
      <c r="H39">
        <v>38</v>
      </c>
      <c r="I39">
        <v>-0.0044965785928070545</v>
      </c>
      <c r="K39" t="s">
        <v>9</v>
      </c>
    </row>
    <row r="40" spans="1:11" ht="12.75">
      <c r="A40">
        <f t="shared" si="1"/>
        <v>13</v>
      </c>
      <c r="B40">
        <v>39</v>
      </c>
      <c r="C40">
        <v>-0.0044965785928070545</v>
      </c>
      <c r="D40">
        <v>39</v>
      </c>
      <c r="E40">
        <v>-0.010361681692302227</v>
      </c>
      <c r="F40">
        <v>39</v>
      </c>
      <c r="G40">
        <v>-0.0005865102866664529</v>
      </c>
      <c r="H40">
        <v>39</v>
      </c>
      <c r="I40">
        <v>0.0009775171056389809</v>
      </c>
      <c r="K40" t="s">
        <v>9</v>
      </c>
    </row>
    <row r="41" spans="1:11" ht="12.75">
      <c r="A41">
        <f t="shared" si="1"/>
        <v>14</v>
      </c>
      <c r="B41">
        <v>40</v>
      </c>
      <c r="C41">
        <v>0.002541544381529093</v>
      </c>
      <c r="D41">
        <v>40</v>
      </c>
      <c r="E41">
        <v>-0.015835776925086975</v>
      </c>
      <c r="F41">
        <v>40</v>
      </c>
      <c r="G41">
        <v>-0.00918866042047739</v>
      </c>
      <c r="H41">
        <v>40</v>
      </c>
      <c r="I41">
        <v>0.005278592463582754</v>
      </c>
      <c r="K41" t="s">
        <v>9</v>
      </c>
    </row>
    <row r="42" spans="1:11" ht="12.75">
      <c r="A42">
        <f t="shared" si="1"/>
        <v>15</v>
      </c>
      <c r="B42">
        <v>41</v>
      </c>
      <c r="C42">
        <v>0.0060606058686971664</v>
      </c>
      <c r="D42">
        <v>41</v>
      </c>
      <c r="E42">
        <v>0.0005865102866664529</v>
      </c>
      <c r="F42">
        <v>41</v>
      </c>
      <c r="G42">
        <v>0.0013685239246115088</v>
      </c>
      <c r="H42">
        <v>41</v>
      </c>
      <c r="I42">
        <v>0.0017595307435840368</v>
      </c>
      <c r="K42" t="s">
        <v>9</v>
      </c>
    </row>
    <row r="43" spans="1:11" ht="12.75">
      <c r="A43">
        <f t="shared" si="1"/>
        <v>16</v>
      </c>
      <c r="B43">
        <v>42</v>
      </c>
      <c r="C43">
        <v>0.004887585528194904</v>
      </c>
      <c r="D43">
        <v>42</v>
      </c>
      <c r="E43">
        <v>-0.0037145649548619986</v>
      </c>
      <c r="F43">
        <v>42</v>
      </c>
      <c r="G43">
        <v>0.0009775171056389809</v>
      </c>
      <c r="H43">
        <v>42</v>
      </c>
      <c r="I43">
        <v>0.004105571657419205</v>
      </c>
      <c r="K43" t="s">
        <v>9</v>
      </c>
    </row>
    <row r="44" spans="1:11" ht="12.75">
      <c r="A44">
        <f t="shared" si="1"/>
        <v>17</v>
      </c>
      <c r="B44">
        <v>43</v>
      </c>
      <c r="C44">
        <v>-0.02013685181736946</v>
      </c>
      <c r="D44">
        <v>43</v>
      </c>
      <c r="E44">
        <v>-0.002541544381529093</v>
      </c>
      <c r="F44">
        <v>43</v>
      </c>
      <c r="G44">
        <v>0.008015640079975128</v>
      </c>
      <c r="H44">
        <v>43</v>
      </c>
      <c r="I44">
        <v>0.0009775171056389809</v>
      </c>
      <c r="K44" t="s">
        <v>9</v>
      </c>
    </row>
    <row r="45" spans="1:11" ht="12.75">
      <c r="A45">
        <f t="shared" si="1"/>
        <v>18</v>
      </c>
      <c r="B45">
        <v>44</v>
      </c>
      <c r="C45">
        <v>0.011925708502531052</v>
      </c>
      <c r="D45">
        <v>44</v>
      </c>
      <c r="E45">
        <v>-0.0005865102866664529</v>
      </c>
      <c r="F45">
        <v>44</v>
      </c>
      <c r="G45">
        <v>-0.006842619739472866</v>
      </c>
      <c r="H45">
        <v>44</v>
      </c>
      <c r="I45">
        <v>0.0005865102866664529</v>
      </c>
      <c r="K45" t="s">
        <v>9</v>
      </c>
    </row>
    <row r="46" spans="1:11" ht="12.75">
      <c r="A46">
        <f t="shared" si="1"/>
        <v>19</v>
      </c>
      <c r="B46">
        <v>45</v>
      </c>
      <c r="C46">
        <v>-0.016226783394813538</v>
      </c>
      <c r="D46">
        <v>45</v>
      </c>
      <c r="E46">
        <v>0.008406647481024265</v>
      </c>
      <c r="F46">
        <v>45</v>
      </c>
      <c r="G46">
        <v>0.011143694631755352</v>
      </c>
      <c r="H46">
        <v>45</v>
      </c>
      <c r="I46">
        <v>-0.0021505376789718866</v>
      </c>
      <c r="K46" t="s">
        <v>9</v>
      </c>
    </row>
    <row r="47" spans="1:11" ht="12.75">
      <c r="A47">
        <f t="shared" si="1"/>
        <v>20</v>
      </c>
      <c r="B47">
        <v>46</v>
      </c>
      <c r="C47">
        <v>0.016226783394813538</v>
      </c>
      <c r="D47">
        <v>46</v>
      </c>
      <c r="E47">
        <v>-0.008406647481024265</v>
      </c>
      <c r="F47">
        <v>46</v>
      </c>
      <c r="G47">
        <v>-0.016226783394813538</v>
      </c>
      <c r="H47">
        <v>46</v>
      </c>
      <c r="I47">
        <v>-0.00019550342403817922</v>
      </c>
      <c r="K47" t="s">
        <v>9</v>
      </c>
    </row>
    <row r="48" spans="1:11" ht="12.75">
      <c r="A48">
        <f t="shared" si="1"/>
        <v>21</v>
      </c>
      <c r="B48">
        <v>47</v>
      </c>
      <c r="C48">
        <v>0.0013685239246115088</v>
      </c>
      <c r="D48">
        <v>47</v>
      </c>
      <c r="E48">
        <v>0.015053763054311275</v>
      </c>
      <c r="F48">
        <v>47</v>
      </c>
      <c r="G48">
        <v>0.022482894361019135</v>
      </c>
      <c r="H48">
        <v>47</v>
      </c>
      <c r="I48">
        <v>0.0013685239246115088</v>
      </c>
      <c r="K48" t="s">
        <v>9</v>
      </c>
    </row>
    <row r="49" spans="1:11" ht="12.75">
      <c r="A49">
        <f t="shared" si="1"/>
        <v>22</v>
      </c>
      <c r="B49">
        <v>48</v>
      </c>
      <c r="C49">
        <v>-0.011925708502531052</v>
      </c>
      <c r="D49">
        <v>48</v>
      </c>
      <c r="E49">
        <v>-0.012316715903580189</v>
      </c>
      <c r="F49">
        <v>48</v>
      </c>
      <c r="G49">
        <v>0.020918866619467735</v>
      </c>
      <c r="H49">
        <v>48</v>
      </c>
      <c r="I49">
        <v>0.006842619739472866</v>
      </c>
      <c r="K49" t="s">
        <v>9</v>
      </c>
    </row>
    <row r="50" spans="1:11" ht="12.75">
      <c r="A50">
        <f t="shared" si="1"/>
        <v>23</v>
      </c>
      <c r="B50">
        <v>49</v>
      </c>
      <c r="C50">
        <v>-0.008015640079975128</v>
      </c>
      <c r="D50">
        <v>49</v>
      </c>
      <c r="E50">
        <v>-0.006451612804085016</v>
      </c>
      <c r="F50">
        <v>49</v>
      </c>
      <c r="G50">
        <v>-0.0021505376789718866</v>
      </c>
      <c r="H50">
        <v>49</v>
      </c>
      <c r="I50">
        <v>-0.0005865102866664529</v>
      </c>
      <c r="K50" t="s">
        <v>9</v>
      </c>
    </row>
    <row r="51" spans="1:11" ht="12.75">
      <c r="A51">
        <f t="shared" si="1"/>
        <v>24</v>
      </c>
      <c r="B51">
        <v>50</v>
      </c>
      <c r="C51">
        <v>-0.02678396925330162</v>
      </c>
      <c r="D51">
        <v>50</v>
      </c>
      <c r="E51">
        <v>0.0033235582523047924</v>
      </c>
      <c r="F51">
        <v>50</v>
      </c>
      <c r="G51">
        <v>0.011925708502531052</v>
      </c>
      <c r="H51">
        <v>50</v>
      </c>
      <c r="I51">
        <v>-0.00997067429125309</v>
      </c>
      <c r="K51" t="s">
        <v>9</v>
      </c>
    </row>
    <row r="52" spans="2:11" ht="12.75">
      <c r="B52" t="s">
        <v>9</v>
      </c>
      <c r="C52" t="s">
        <v>4</v>
      </c>
      <c r="D52" t="s">
        <v>9</v>
      </c>
      <c r="E52" t="s">
        <v>4</v>
      </c>
      <c r="G52" t="s">
        <v>4</v>
      </c>
      <c r="I52" t="s">
        <v>4</v>
      </c>
      <c r="K52" t="s">
        <v>9</v>
      </c>
    </row>
    <row r="53" spans="2:11" ht="12.75">
      <c r="B53" t="s">
        <v>9</v>
      </c>
      <c r="C53" t="s">
        <v>4</v>
      </c>
      <c r="D53" t="s">
        <v>9</v>
      </c>
      <c r="E53" t="s">
        <v>4</v>
      </c>
      <c r="G53" t="s">
        <v>4</v>
      </c>
      <c r="I53" t="s">
        <v>4</v>
      </c>
      <c r="K53" t="s">
        <v>9</v>
      </c>
    </row>
    <row r="54" spans="2:11" ht="12.75">
      <c r="B54" t="s">
        <v>9</v>
      </c>
      <c r="C54" t="s">
        <v>4</v>
      </c>
      <c r="D54" t="s">
        <v>9</v>
      </c>
      <c r="E54" t="s">
        <v>4</v>
      </c>
      <c r="F54" t="str">
        <f>CONCATENATE("KKF Galileo E5a_I    PRN  ")</f>
        <v>KKF Galileo E5a_I    PRN  </v>
      </c>
      <c r="G54" t="s">
        <v>4</v>
      </c>
      <c r="I54" t="s">
        <v>4</v>
      </c>
      <c r="K54" t="s">
        <v>9</v>
      </c>
    </row>
    <row r="55" spans="2:11" ht="12.75">
      <c r="B55" t="s">
        <v>9</v>
      </c>
      <c r="C55" t="s">
        <v>4</v>
      </c>
      <c r="D55" t="s">
        <v>9</v>
      </c>
      <c r="E55" t="s">
        <v>4</v>
      </c>
      <c r="F55" t="str">
        <f>CONCATENATE("KKF Galileo E5a_Q    PRN  ",G3)</f>
        <v>KKF Galileo E5a_Q    PRN  0,0119257085025311</v>
      </c>
      <c r="G55" t="s">
        <v>4</v>
      </c>
      <c r="I55" t="s">
        <v>4</v>
      </c>
      <c r="K55" t="s">
        <v>9</v>
      </c>
    </row>
    <row r="56" spans="2:11" ht="12.75">
      <c r="B56" t="s">
        <v>9</v>
      </c>
      <c r="C56" t="s">
        <v>4</v>
      </c>
      <c r="D56" t="s">
        <v>9</v>
      </c>
      <c r="E56" t="s">
        <v>4</v>
      </c>
      <c r="G56" t="s">
        <v>4</v>
      </c>
      <c r="I56" t="s">
        <v>4</v>
      </c>
      <c r="K56" t="s">
        <v>9</v>
      </c>
    </row>
    <row r="57" spans="2:11" ht="12.75">
      <c r="B57" t="s">
        <v>9</v>
      </c>
      <c r="C57" t="s">
        <v>4</v>
      </c>
      <c r="D57" t="s">
        <v>9</v>
      </c>
      <c r="E57" t="s">
        <v>4</v>
      </c>
      <c r="G57" t="s">
        <v>4</v>
      </c>
      <c r="I57" t="s">
        <v>4</v>
      </c>
      <c r="K57" t="s">
        <v>9</v>
      </c>
    </row>
    <row r="58" spans="2:11" ht="12.75">
      <c r="B58" t="s">
        <v>9</v>
      </c>
      <c r="C58" t="s">
        <v>4</v>
      </c>
      <c r="D58" t="s">
        <v>9</v>
      </c>
      <c r="E58" t="s">
        <v>4</v>
      </c>
      <c r="G58" t="s">
        <v>4</v>
      </c>
      <c r="I58" t="s">
        <v>4</v>
      </c>
      <c r="K58" t="s">
        <v>9</v>
      </c>
    </row>
    <row r="59" spans="2:11" ht="12.75">
      <c r="B59" t="s">
        <v>9</v>
      </c>
      <c r="C59" t="s">
        <v>4</v>
      </c>
      <c r="D59" t="s">
        <v>9</v>
      </c>
      <c r="E59" t="s">
        <v>4</v>
      </c>
      <c r="G59" t="s">
        <v>4</v>
      </c>
      <c r="I59" t="s">
        <v>4</v>
      </c>
      <c r="K59" t="s">
        <v>9</v>
      </c>
    </row>
    <row r="60" spans="2:11" ht="12.75">
      <c r="B60" t="s">
        <v>9</v>
      </c>
      <c r="C60" t="s">
        <v>4</v>
      </c>
      <c r="D60" t="s">
        <v>9</v>
      </c>
      <c r="E60" t="s">
        <v>4</v>
      </c>
      <c r="G60" t="s">
        <v>4</v>
      </c>
      <c r="I60" t="s">
        <v>4</v>
      </c>
      <c r="K60" t="s">
        <v>9</v>
      </c>
    </row>
    <row r="61" spans="2:11" ht="12.75">
      <c r="B61" t="s">
        <v>9</v>
      </c>
      <c r="C61" t="s">
        <v>4</v>
      </c>
      <c r="D61" t="s">
        <v>9</v>
      </c>
      <c r="E61" t="s">
        <v>4</v>
      </c>
      <c r="G61" t="s">
        <v>4</v>
      </c>
      <c r="I61" t="s">
        <v>4</v>
      </c>
      <c r="K61" t="s">
        <v>9</v>
      </c>
    </row>
  </sheetData>
  <sheetProtection/>
  <mergeCells count="3">
    <mergeCell ref="B1:C1"/>
    <mergeCell ref="D1:E1"/>
    <mergeCell ref="F1:G1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B3:AC34"/>
  <sheetViews>
    <sheetView zoomScalePageLayoutView="0" workbookViewId="0" topLeftCell="A10">
      <selection activeCell="G31" sqref="G31"/>
    </sheetView>
  </sheetViews>
  <sheetFormatPr defaultColWidth="11.421875" defaultRowHeight="12.75"/>
  <cols>
    <col min="2" max="2" width="4.8515625" style="0" customWidth="1"/>
    <col min="3" max="7" width="2.00390625" style="0" customWidth="1"/>
    <col min="9" max="13" width="3.00390625" style="0" customWidth="1"/>
    <col min="14" max="22" width="2.00390625" style="0" customWidth="1"/>
    <col min="25" max="25" width="2.00390625" style="0" customWidth="1"/>
    <col min="27" max="29" width="2.00390625" style="0" customWidth="1"/>
  </cols>
  <sheetData>
    <row r="3" spans="3:22" ht="12.75">
      <c r="C3" s="133" t="s">
        <v>7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</row>
    <row r="4" spans="3:22" ht="12.75">
      <c r="C4" s="133" t="s">
        <v>5</v>
      </c>
      <c r="D4" s="133"/>
      <c r="E4" s="133"/>
      <c r="F4" s="133"/>
      <c r="G4" s="133"/>
      <c r="H4" s="7"/>
      <c r="I4" s="133" t="s">
        <v>6</v>
      </c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</row>
    <row r="5" spans="2:29" ht="12.75">
      <c r="B5" s="9" t="s">
        <v>0</v>
      </c>
      <c r="C5" s="134"/>
      <c r="D5" s="134"/>
      <c r="E5" s="134"/>
      <c r="F5" s="134"/>
      <c r="G5" s="134"/>
      <c r="H5" s="3"/>
      <c r="I5" s="3">
        <v>14</v>
      </c>
      <c r="J5" s="3">
        <v>13</v>
      </c>
      <c r="K5" s="3">
        <v>12</v>
      </c>
      <c r="L5" s="15">
        <v>11</v>
      </c>
      <c r="M5" s="15">
        <v>10</v>
      </c>
      <c r="N5" s="15">
        <v>9</v>
      </c>
      <c r="O5" s="15">
        <v>8</v>
      </c>
      <c r="P5" s="15">
        <v>7</v>
      </c>
      <c r="Q5" s="15">
        <v>6</v>
      </c>
      <c r="R5" s="15">
        <v>5</v>
      </c>
      <c r="S5" s="15">
        <v>4</v>
      </c>
      <c r="T5" s="15">
        <v>3</v>
      </c>
      <c r="U5" s="15">
        <v>2</v>
      </c>
      <c r="V5" s="15">
        <v>1</v>
      </c>
      <c r="Y5">
        <v>1</v>
      </c>
      <c r="AA5">
        <v>0</v>
      </c>
      <c r="AB5">
        <v>0</v>
      </c>
      <c r="AC5">
        <v>1</v>
      </c>
    </row>
    <row r="6" spans="2:29" ht="12.75">
      <c r="B6" s="16">
        <v>1</v>
      </c>
      <c r="C6" s="16">
        <v>3</v>
      </c>
      <c r="D6" s="16">
        <v>0</v>
      </c>
      <c r="E6" s="17">
        <v>3</v>
      </c>
      <c r="F6" s="17">
        <v>0</v>
      </c>
      <c r="G6" s="17">
        <v>5</v>
      </c>
      <c r="H6" s="18"/>
      <c r="I6" s="11">
        <v>1</v>
      </c>
      <c r="J6" s="11">
        <v>1</v>
      </c>
      <c r="K6" s="11">
        <v>0</v>
      </c>
      <c r="L6" s="11">
        <v>0</v>
      </c>
      <c r="M6" s="11">
        <v>0</v>
      </c>
      <c r="N6" s="11">
        <v>0</v>
      </c>
      <c r="O6" s="11">
        <v>1</v>
      </c>
      <c r="P6" s="11">
        <v>1</v>
      </c>
      <c r="Q6" s="11">
        <v>0</v>
      </c>
      <c r="R6" s="11">
        <v>0</v>
      </c>
      <c r="S6" s="11">
        <v>0</v>
      </c>
      <c r="T6" s="11">
        <v>1</v>
      </c>
      <c r="U6" s="11">
        <v>0</v>
      </c>
      <c r="V6" s="11">
        <v>1</v>
      </c>
      <c r="Y6" s="19">
        <v>2</v>
      </c>
      <c r="Z6" s="19"/>
      <c r="AA6">
        <v>0</v>
      </c>
      <c r="AB6">
        <v>1</v>
      </c>
      <c r="AC6">
        <v>0</v>
      </c>
    </row>
    <row r="7" spans="2:29" ht="12.75">
      <c r="B7" s="16">
        <v>2</v>
      </c>
      <c r="C7" s="16">
        <v>1</v>
      </c>
      <c r="D7" s="16">
        <v>4</v>
      </c>
      <c r="E7" s="1">
        <v>2</v>
      </c>
      <c r="F7" s="17">
        <v>3</v>
      </c>
      <c r="G7" s="17">
        <v>4</v>
      </c>
      <c r="H7" s="18"/>
      <c r="I7" s="11">
        <v>0</v>
      </c>
      <c r="J7" s="11">
        <v>1</v>
      </c>
      <c r="K7" s="11">
        <v>1</v>
      </c>
      <c r="L7" s="11">
        <v>0</v>
      </c>
      <c r="M7" s="11">
        <v>0</v>
      </c>
      <c r="N7" s="11">
        <v>0</v>
      </c>
      <c r="O7" s="11">
        <v>1</v>
      </c>
      <c r="P7" s="11">
        <v>0</v>
      </c>
      <c r="Q7" s="11">
        <v>0</v>
      </c>
      <c r="R7" s="11">
        <v>1</v>
      </c>
      <c r="S7" s="11">
        <v>1</v>
      </c>
      <c r="T7" s="11">
        <v>1</v>
      </c>
      <c r="U7" s="11">
        <v>0</v>
      </c>
      <c r="V7" s="11">
        <v>0</v>
      </c>
      <c r="Y7">
        <v>3</v>
      </c>
      <c r="AA7">
        <v>0</v>
      </c>
      <c r="AB7">
        <v>1</v>
      </c>
      <c r="AC7">
        <v>1</v>
      </c>
    </row>
    <row r="8" spans="2:29" ht="12.75">
      <c r="B8" s="16">
        <f aca="true" t="shared" si="0" ref="B8:B30">B7+1</f>
        <v>3</v>
      </c>
      <c r="C8" s="16">
        <v>2</v>
      </c>
      <c r="D8" s="16">
        <v>7</v>
      </c>
      <c r="E8" s="1">
        <v>2</v>
      </c>
      <c r="F8" s="1">
        <v>1</v>
      </c>
      <c r="G8" s="1">
        <v>3</v>
      </c>
      <c r="I8" s="11">
        <v>1</v>
      </c>
      <c r="J8" s="11">
        <v>0</v>
      </c>
      <c r="K8" s="11">
        <v>1</v>
      </c>
      <c r="L8" s="11">
        <v>1</v>
      </c>
      <c r="M8" s="11">
        <v>1</v>
      </c>
      <c r="N8" s="11">
        <v>0</v>
      </c>
      <c r="O8" s="11">
        <v>1</v>
      </c>
      <c r="P8" s="11">
        <v>0</v>
      </c>
      <c r="Q8" s="11">
        <v>0</v>
      </c>
      <c r="R8" s="11">
        <v>0</v>
      </c>
      <c r="S8" s="11">
        <v>1</v>
      </c>
      <c r="T8" s="11">
        <v>0</v>
      </c>
      <c r="U8" s="11">
        <v>1</v>
      </c>
      <c r="V8" s="11">
        <v>1</v>
      </c>
      <c r="Y8">
        <v>4</v>
      </c>
      <c r="AA8">
        <v>1</v>
      </c>
      <c r="AB8">
        <v>0</v>
      </c>
      <c r="AC8">
        <v>0</v>
      </c>
    </row>
    <row r="9" spans="2:29" ht="12.75">
      <c r="B9" s="16">
        <f t="shared" si="0"/>
        <v>4</v>
      </c>
      <c r="C9" s="16">
        <v>2</v>
      </c>
      <c r="D9" s="16">
        <v>0</v>
      </c>
      <c r="E9" s="1">
        <v>5</v>
      </c>
      <c r="F9" s="1">
        <v>7</v>
      </c>
      <c r="G9" s="1">
        <v>7</v>
      </c>
      <c r="I9" s="11">
        <v>1</v>
      </c>
      <c r="J9" s="11">
        <v>0</v>
      </c>
      <c r="K9" s="11">
        <v>0</v>
      </c>
      <c r="L9" s="11">
        <v>0</v>
      </c>
      <c r="M9" s="11">
        <v>0</v>
      </c>
      <c r="N9" s="11">
        <v>1</v>
      </c>
      <c r="O9" s="11">
        <v>0</v>
      </c>
      <c r="P9" s="11">
        <v>1</v>
      </c>
      <c r="Q9" s="11">
        <v>1</v>
      </c>
      <c r="R9" s="11">
        <v>1</v>
      </c>
      <c r="S9" s="11">
        <v>1</v>
      </c>
      <c r="T9" s="11">
        <v>1</v>
      </c>
      <c r="U9" s="11">
        <v>1</v>
      </c>
      <c r="V9" s="11">
        <v>1</v>
      </c>
      <c r="Y9">
        <v>5</v>
      </c>
      <c r="AA9">
        <v>1</v>
      </c>
      <c r="AB9">
        <v>0</v>
      </c>
      <c r="AC9">
        <v>1</v>
      </c>
    </row>
    <row r="10" spans="2:29" ht="12.75">
      <c r="B10" s="16">
        <f t="shared" si="0"/>
        <v>5</v>
      </c>
      <c r="C10" s="16">
        <v>2</v>
      </c>
      <c r="D10" s="16">
        <v>3</v>
      </c>
      <c r="E10" s="1">
        <v>3</v>
      </c>
      <c r="F10" s="1">
        <v>1</v>
      </c>
      <c r="G10" s="1">
        <v>3</v>
      </c>
      <c r="I10" s="11">
        <f>IF(C10=1,0,IF(C10=2,1,IF(C10=3,1)))</f>
        <v>1</v>
      </c>
      <c r="J10" s="11">
        <f>IF(C10=1,1,IF(C10=2,0,IF(C10=3,1)))</f>
        <v>0</v>
      </c>
      <c r="K10" s="11">
        <f>IF(D10=1,0,IF(D10=2,0,IF(D10=3,0,IF(D10=4,1,IF(D10=5,1,IF(D10=6,1,IF(D10=7,1)))))))</f>
        <v>0</v>
      </c>
      <c r="L10" s="11">
        <f>IF(D10=1,0,IF(D10=2,1,IF(D10=3,1,IF(D10=4,0,IF(D10=5,0,IF(D10=6,1,IF(D10=7,1)))))))</f>
        <v>1</v>
      </c>
      <c r="M10" s="11">
        <f>IF(D10=1,1,IF(D10=2,0,IF(D10=3,1,IF(D10=4,0,IF(D10=5,1,IF(D10=6,0,IF(D10=7,1)))))))</f>
        <v>1</v>
      </c>
      <c r="N10" s="11">
        <f>IF(E10=1,0,IF(E10=2,0,IF(E10=3,0,IF(E10=4,1,IF(E10=5,1,IF(E10=6,1,IF(E10=7,1)))))))</f>
        <v>0</v>
      </c>
      <c r="O10" s="11">
        <f>IF(E10=1,0,IF(E10=2,1,IF(E10=3,1,IF(E10=4,0,IF(E10=5,0,IF(E10=6,1,IF(E10=7,1)))))))</f>
        <v>1</v>
      </c>
      <c r="P10" s="11">
        <f>IF(E10=1,1,IF(E10=2,0,IF(E10=3,1,IF(E10=4,0,IF(E10=5,1,IF(E10=6,0,IF(E10=7,1)))))))</f>
        <v>1</v>
      </c>
      <c r="Q10" s="11">
        <f>IF(F10=1,0,IF(F10=2,0,IF(F10=3,0,IF(F10=4,1,IF(F10=5,1,IF(F10=6,1,IF(F10=7,1)))))))</f>
        <v>0</v>
      </c>
      <c r="R10" s="11">
        <f>IF(F10=1,0,IF(F10=2,1,IF(F10=3,1,IF(F10=4,0,IF(F10=5,0,IF(F10=6,1,IF(F10=7,1)))))))</f>
        <v>0</v>
      </c>
      <c r="S10" s="11">
        <f>IF(F10=1,1,IF(F10=2,0,IF(F10=3,1,IF(F10=4,0,IF(F10=5,1,IF(F10=6,0,IF(F10=7,1)))))))</f>
        <v>1</v>
      </c>
      <c r="T10" s="11">
        <f>IF(G10=1,0,IF(G10=2,0,IF(G10=3,0,IF(G10=4,1,IF(G10=5,1,IF(G10=6,1,IF(G10=7,1)))))))</f>
        <v>0</v>
      </c>
      <c r="U10" s="11">
        <f>IF(G10=1,0,IF(G10=2,1,IF(G10=3,1,IF(G10=4,0,IF(G10=5,0,IF(G10=6,1,IF(G10=7,1)))))))</f>
        <v>1</v>
      </c>
      <c r="V10" s="11">
        <f>IF(G10=1,1,IF(G10=2,0,IF(G10=3,1,IF(G10=4,0,IF(G10=5,1,IF(G10=6,0,IF(G10=7,1)))))))</f>
        <v>1</v>
      </c>
      <c r="Y10">
        <v>6</v>
      </c>
      <c r="AA10">
        <v>1</v>
      </c>
      <c r="AB10">
        <v>1</v>
      </c>
      <c r="AC10">
        <v>0</v>
      </c>
    </row>
    <row r="11" spans="2:29" ht="12.75">
      <c r="B11" s="16">
        <f t="shared" si="0"/>
        <v>6</v>
      </c>
      <c r="C11" s="16">
        <v>3</v>
      </c>
      <c r="D11" s="16">
        <v>3</v>
      </c>
      <c r="E11" s="1">
        <v>4</v>
      </c>
      <c r="F11" s="1">
        <v>6</v>
      </c>
      <c r="G11" s="1">
        <v>3</v>
      </c>
      <c r="I11" s="11">
        <f>IF(C11=1,0,IF(C11=2,1,IF(C11=3,1)))</f>
        <v>1</v>
      </c>
      <c r="J11" s="11">
        <f>IF(C11=1,1,IF(C11=2,0,IF(C11=3,1)))</f>
        <v>1</v>
      </c>
      <c r="K11" s="11">
        <f>IF(D11=1,0,IF(D11=2,0,IF(D11=3,0,IF(D11=4,1,IF(D11=5,1,IF(D11=6,1,IF(D11=7,1)))))))</f>
        <v>0</v>
      </c>
      <c r="L11" s="11">
        <f>IF(D11=1,0,IF(D11=2,1,IF(D11=3,1,IF(D11=4,0,IF(D11=5,0,IF(D11=6,1,IF(D11=7,1)))))))</f>
        <v>1</v>
      </c>
      <c r="M11" s="11">
        <f>IF(D11=1,1,IF(D11=2,0,IF(D11=3,1,IF(D11=4,0,IF(D11=5,1,IF(D11=6,0,IF(D11=7,1)))))))</f>
        <v>1</v>
      </c>
      <c r="N11" s="11">
        <f>IF(E11=1,0,IF(E11=2,0,IF(E11=3,0,IF(E11=4,1,IF(E11=5,1,IF(E11=6,1,IF(E11=7,1)))))))</f>
        <v>1</v>
      </c>
      <c r="O11" s="11">
        <f>IF(E11=1,0,IF(E11=2,1,IF(E11=3,1,IF(E11=4,0,IF(E11=5,0,IF(E11=6,1,IF(E11=7,1)))))))</f>
        <v>0</v>
      </c>
      <c r="P11" s="11">
        <f>IF(E11=1,1,IF(E11=2,0,IF(E11=3,1,IF(E11=4,0,IF(E11=5,1,IF(E11=6,0,IF(E11=7,1)))))))</f>
        <v>0</v>
      </c>
      <c r="Q11" s="11">
        <f>IF(F11=1,0,IF(F11=2,0,IF(F11=3,0,IF(F11=4,1,IF(F11=5,1,IF(F11=6,1,IF(F11=7,1)))))))</f>
        <v>1</v>
      </c>
      <c r="R11" s="11">
        <f>IF(F11=1,0,IF(F11=2,1,IF(F11=3,1,IF(F11=4,0,IF(F11=5,0,IF(F11=6,1,IF(F11=7,1)))))))</f>
        <v>1</v>
      </c>
      <c r="S11" s="11">
        <f>IF(F11=1,1,IF(F11=2,0,IF(F11=3,1,IF(F11=4,0,IF(F11=5,1,IF(F11=6,0,IF(F11=7,1)))))))</f>
        <v>0</v>
      </c>
      <c r="T11" s="11">
        <f>IF(G11=1,0,IF(G11=2,0,IF(G11=3,0,IF(G11=4,1,IF(G11=5,1,IF(G11=6,1,IF(G11=7,1)))))))</f>
        <v>0</v>
      </c>
      <c r="U11" s="11">
        <f>IF(G11=1,0,IF(G11=2,1,IF(G11=3,1,IF(G11=4,0,IF(G11=5,0,IF(G11=6,1,IF(G11=7,1)))))))</f>
        <v>1</v>
      </c>
      <c r="V11" s="11">
        <f>IF(G11=1,1,IF(G11=2,0,IF(G11=3,1,IF(G11=4,0,IF(G11=5,1,IF(G11=6,0,IF(G11=7,1)))))))</f>
        <v>1</v>
      </c>
      <c r="Y11">
        <v>7</v>
      </c>
      <c r="AA11">
        <v>1</v>
      </c>
      <c r="AB11">
        <v>1</v>
      </c>
      <c r="AC11">
        <v>1</v>
      </c>
    </row>
    <row r="12" spans="2:22" ht="12.75">
      <c r="B12" s="16">
        <f t="shared" si="0"/>
        <v>7</v>
      </c>
      <c r="C12" s="16">
        <v>1</v>
      </c>
      <c r="D12" s="16">
        <v>5</v>
      </c>
      <c r="E12" s="1">
        <v>6</v>
      </c>
      <c r="F12" s="1">
        <v>1</v>
      </c>
      <c r="G12" s="1">
        <v>4</v>
      </c>
      <c r="I12" s="11">
        <f>IF(C12=1,0,IF(C12=2,1,IF(C12=3,1)))</f>
        <v>0</v>
      </c>
      <c r="J12" s="11">
        <f>IF(C12=1,1,IF(C12=2,0,IF(C12=3,1)))</f>
        <v>1</v>
      </c>
      <c r="K12" s="11">
        <f>IF(D12=1,0,IF(D12=2,0,IF(D12=3,0,IF(D12=4,1,IF(D12=5,1,IF(D12=6,1,IF(D12=7,1)))))))</f>
        <v>1</v>
      </c>
      <c r="L12" s="11">
        <f>IF(D12=1,0,IF(D12=2,1,IF(D12=3,1,IF(D12=4,0,IF(D12=5,0,IF(D12=6,1,IF(D12=7,1)))))))</f>
        <v>0</v>
      </c>
      <c r="M12" s="11">
        <f>IF(D12=1,1,IF(D12=2,0,IF(D12=3,1,IF(D12=4,0,IF(D12=5,1,IF(D12=6,0,IF(D12=7,1)))))))</f>
        <v>1</v>
      </c>
      <c r="N12" s="11">
        <f>IF(E12=1,0,IF(E12=2,0,IF(E12=3,0,IF(E12=4,1,IF(E12=5,1,IF(E12=6,1,IF(E12=7,1)))))))</f>
        <v>1</v>
      </c>
      <c r="O12" s="11">
        <f>IF(E12=1,0,IF(E12=2,1,IF(E12=3,1,IF(E12=4,0,IF(E12=5,0,IF(E12=6,1,IF(E12=7,1)))))))</f>
        <v>1</v>
      </c>
      <c r="P12" s="11">
        <f>IF(E12=1,1,IF(E12=2,0,IF(E12=3,1,IF(E12=4,0,IF(E12=5,1,IF(E12=6,0,IF(E12=7,1)))))))</f>
        <v>0</v>
      </c>
      <c r="Q12" s="11">
        <f>IF(F12=1,0,IF(F12=2,0,IF(F12=3,0,IF(F12=4,1,IF(F12=5,1,IF(F12=6,1,IF(F12=7,1)))))))</f>
        <v>0</v>
      </c>
      <c r="R12" s="11">
        <f>IF(F12=1,0,IF(F12=2,1,IF(F12=3,1,IF(F12=4,0,IF(F12=5,0,IF(F12=6,1,IF(F12=7,1)))))))</f>
        <v>0</v>
      </c>
      <c r="S12" s="11">
        <f>IF(F12=1,1,IF(F12=2,0,IF(F12=3,1,IF(F12=4,0,IF(F12=5,1,IF(F12=6,0,IF(F12=7,1)))))))</f>
        <v>1</v>
      </c>
      <c r="T12" s="11">
        <f>IF(G12=1,0,IF(G12=2,0,IF(G12=3,0,IF(G12=4,1,IF(G12=5,1,IF(G12=6,1,IF(G12=7,1)))))))</f>
        <v>1</v>
      </c>
      <c r="U12" s="11">
        <f>IF(G12=1,0,IF(G12=2,1,IF(G12=3,1,IF(G12=4,0,IF(G12=5,0,IF(G12=6,1,IF(G12=7,1)))))))</f>
        <v>0</v>
      </c>
      <c r="V12" s="11">
        <f>IF(G12=1,1,IF(G12=2,0,IF(G12=3,1,IF(G12=4,0,IF(G12=5,1,IF(G12=6,0,IF(G12=7,1)))))))</f>
        <v>0</v>
      </c>
    </row>
    <row r="13" spans="2:22" ht="12.75">
      <c r="B13" s="16">
        <f t="shared" si="0"/>
        <v>8</v>
      </c>
      <c r="C13" s="16">
        <v>1</v>
      </c>
      <c r="D13" s="16">
        <v>2</v>
      </c>
      <c r="E13" s="1">
        <v>5</v>
      </c>
      <c r="F13" s="1">
        <v>3</v>
      </c>
      <c r="G13" s="1">
        <v>7</v>
      </c>
      <c r="I13" s="11">
        <f>IF(C13=1,0,IF(C13=2,1,IF(C13=3,1)))</f>
        <v>0</v>
      </c>
      <c r="J13" s="11">
        <f>IF(C13=1,1,IF(C13=2,0,IF(C13=3,1)))</f>
        <v>1</v>
      </c>
      <c r="K13" s="11">
        <f>IF(D13=1,0,IF(D13=2,0,IF(D13=3,0,IF(D13=4,1,IF(D13=5,1,IF(D13=6,1,IF(D13=7,1)))))))</f>
        <v>0</v>
      </c>
      <c r="L13" s="11">
        <f>IF(D13=1,0,IF(D13=2,1,IF(D13=3,1,IF(D13=4,0,IF(D13=5,0,IF(D13=6,1,IF(D13=7,1)))))))</f>
        <v>1</v>
      </c>
      <c r="M13" s="11">
        <f>IF(D13=1,1,IF(D13=2,0,IF(D13=3,1,IF(D13=4,0,IF(D13=5,1,IF(D13=6,0,IF(D13=7,1)))))))</f>
        <v>0</v>
      </c>
      <c r="N13" s="11">
        <f>IF(E13=1,0,IF(E13=2,0,IF(E13=3,0,IF(E13=4,1,IF(E13=5,1,IF(E13=6,1,IF(E13=7,1)))))))</f>
        <v>1</v>
      </c>
      <c r="O13" s="11">
        <f>IF(E13=1,0,IF(E13=2,1,IF(E13=3,1,IF(E13=4,0,IF(E13=5,0,IF(E13=6,1,IF(E13=7,1)))))))</f>
        <v>0</v>
      </c>
      <c r="P13" s="11">
        <f>IF(E13=1,1,IF(E13=2,0,IF(E13=3,1,IF(E13=4,0,IF(E13=5,1,IF(E13=6,0,IF(E13=7,1)))))))</f>
        <v>1</v>
      </c>
      <c r="Q13" s="11">
        <f>IF(F13=1,0,IF(F13=2,0,IF(F13=3,0,IF(F13=4,1,IF(F13=5,1,IF(F13=6,1,IF(F13=7,1)))))))</f>
        <v>0</v>
      </c>
      <c r="R13" s="11">
        <f>IF(F13=1,0,IF(F13=2,1,IF(F13=3,1,IF(F13=4,0,IF(F13=5,0,IF(F13=6,1,IF(F13=7,1)))))))</f>
        <v>1</v>
      </c>
      <c r="S13" s="11">
        <f>IF(F13=1,1,IF(F13=2,0,IF(F13=3,1,IF(F13=4,0,IF(F13=5,1,IF(F13=6,0,IF(F13=7,1)))))))</f>
        <v>1</v>
      </c>
      <c r="T13" s="11">
        <f>IF(G13=1,0,IF(G13=2,0,IF(G13=3,0,IF(G13=4,1,IF(G13=5,1,IF(G13=6,1,IF(G13=7,1)))))))</f>
        <v>1</v>
      </c>
      <c r="U13" s="11">
        <f>IF(G13=1,0,IF(G13=2,1,IF(G13=3,1,IF(G13=4,0,IF(G13=5,0,IF(G13=6,1,IF(G13=7,1)))))))</f>
        <v>1</v>
      </c>
      <c r="V13" s="11">
        <f>IF(G13=1,1,IF(G13=2,0,IF(G13=3,1,IF(G13=4,0,IF(G13=5,1,IF(G13=6,0,IF(G13=7,1)))))))</f>
        <v>1</v>
      </c>
    </row>
    <row r="14" spans="2:22" ht="12.75">
      <c r="B14" s="16">
        <f t="shared" si="0"/>
        <v>9</v>
      </c>
      <c r="C14" s="16">
        <v>0</v>
      </c>
      <c r="D14" s="16">
        <v>1</v>
      </c>
      <c r="E14" s="1">
        <v>5</v>
      </c>
      <c r="F14" s="1">
        <v>7</v>
      </c>
      <c r="G14" s="1">
        <v>2</v>
      </c>
      <c r="I14" s="11">
        <f aca="true" t="shared" si="1" ref="I14:I27">IF(C14=0,0,IF(C14=1,0,IF(C14=2,1,IF(C14=3,1))))</f>
        <v>0</v>
      </c>
      <c r="J14" s="11">
        <f aca="true" t="shared" si="2" ref="J14:J27">IF(C14=0,0,IF(C14=1,1,IF(C14=2,0,IF(C14=3,1))))</f>
        <v>0</v>
      </c>
      <c r="K14" s="11">
        <f aca="true" t="shared" si="3" ref="K14:K27">IF(D14=0,0,IF(D14=1,0,IF(D14=2,0,IF(D14=3,0,IF(D14=4,1,IF(D14=5,1,IF(D14=6,1,IF(D14=7,1))))))))</f>
        <v>0</v>
      </c>
      <c r="L14" s="11">
        <f aca="true" t="shared" si="4" ref="L14:L27">IF(D14=0,0,IF(D14=1,0,IF(D14=2,1,IF(D14=3,1,IF(D14=4,0,IF(D14=5,0,IF(D14=6,1,IF(D14=7,1))))))))</f>
        <v>0</v>
      </c>
      <c r="M14" s="11">
        <f aca="true" t="shared" si="5" ref="M14:M27">IF(D14=0,0,IF(D14=1,1,IF(D14=2,0,IF(D14=3,1,IF(D14=4,0,IF(D14=5,1,IF(D14=6,0,IF(D14=7,1))))))))</f>
        <v>1</v>
      </c>
      <c r="N14" s="11">
        <f aca="true" t="shared" si="6" ref="N14:N27">IF(E14=0,0,IF(E14=1,0,IF(E14=2,0,IF(E14=3,0,IF(E14=4,1,IF(E14=5,1,IF(E14=6,1,IF(E14=7,1))))))))</f>
        <v>1</v>
      </c>
      <c r="O14" s="11">
        <f aca="true" t="shared" si="7" ref="O14:O27">IF(E14=0,0,IF(E14=1,0,IF(E14=2,1,IF(E14=3,1,IF(E14=4,0,IF(E14=5,0,IF(E14=6,1,IF(E14=7,1))))))))</f>
        <v>0</v>
      </c>
      <c r="P14" s="11">
        <f aca="true" t="shared" si="8" ref="P14:P27">IF(E14=0,0,IF(E14=1,1,IF(E14=2,0,IF(E14=3,1,IF(E14=4,0,IF(E14=5,1,IF(E14=6,0,IF(E14=7,1))))))))</f>
        <v>1</v>
      </c>
      <c r="Q14" s="11">
        <f aca="true" t="shared" si="9" ref="Q14:Q27">IF(F14=0,0,IF(F14=1,0,IF(F14=2,0,IF(F14=3,0,IF(F14=4,1,IF(F14=5,1,IF(F14=6,1,IF(F14=7,1))))))))</f>
        <v>1</v>
      </c>
      <c r="R14" s="11">
        <f aca="true" t="shared" si="10" ref="R14:R27">IF(F14=0,0,IF(F14=1,0,IF(F14=2,1,IF(F14=3,1,IF(F14=4,0,IF(F14=5,0,IF(F14=6,1,IF(F14=7,1))))))))</f>
        <v>1</v>
      </c>
      <c r="S14" s="11">
        <f aca="true" t="shared" si="11" ref="S14:S27">IF(F14=0,0,IF(F14=1,1,IF(F14=2,0,IF(F14=3,1,IF(F14=4,0,IF(F14=5,1,IF(F14=6,0,IF(F14=7,1))))))))</f>
        <v>1</v>
      </c>
      <c r="T14" s="11">
        <f aca="true" t="shared" si="12" ref="T14:T27">IF(G14=0,0,IF(G14=1,0,IF(G14=2,0,IF(G14=3,0,IF(G14=4,1,IF(G14=5,1,IF(G14=6,1,IF(G14=7,1))))))))</f>
        <v>0</v>
      </c>
      <c r="U14" s="11">
        <f aca="true" t="shared" si="13" ref="U14:U27">IF(G14=0,0,IF(G14=1,0,IF(G14=2,1,IF(G14=3,1,IF(G14=4,0,IF(G14=5,0,IF(G14=6,1,IF(G14=7,1))))))))</f>
        <v>1</v>
      </c>
      <c r="V14" s="11">
        <f aca="true" t="shared" si="14" ref="V14:V27">IF(G14=0,0,IF(G14=1,1,IF(G14=2,0,IF(G14=3,1,IF(G14=4,0,IF(G14=5,1,IF(G14=6,0,IF(G14=7,1))))))))</f>
        <v>0</v>
      </c>
    </row>
    <row r="15" spans="2:22" ht="12.75">
      <c r="B15" s="16">
        <f t="shared" si="0"/>
        <v>10</v>
      </c>
      <c r="C15" s="16">
        <v>3</v>
      </c>
      <c r="D15" s="16">
        <v>0</v>
      </c>
      <c r="E15" s="1">
        <v>2</v>
      </c>
      <c r="F15" s="1">
        <v>3</v>
      </c>
      <c r="G15" s="1">
        <v>6</v>
      </c>
      <c r="I15" s="11">
        <f t="shared" si="1"/>
        <v>1</v>
      </c>
      <c r="J15" s="11">
        <f t="shared" si="2"/>
        <v>1</v>
      </c>
      <c r="K15" s="11">
        <f t="shared" si="3"/>
        <v>0</v>
      </c>
      <c r="L15" s="11">
        <f t="shared" si="4"/>
        <v>0</v>
      </c>
      <c r="M15" s="11">
        <f t="shared" si="5"/>
        <v>0</v>
      </c>
      <c r="N15" s="11">
        <f t="shared" si="6"/>
        <v>0</v>
      </c>
      <c r="O15" s="11">
        <f t="shared" si="7"/>
        <v>1</v>
      </c>
      <c r="P15" s="11">
        <f t="shared" si="8"/>
        <v>0</v>
      </c>
      <c r="Q15" s="11">
        <f t="shared" si="9"/>
        <v>0</v>
      </c>
      <c r="R15" s="11">
        <f t="shared" si="10"/>
        <v>1</v>
      </c>
      <c r="S15" s="11">
        <f t="shared" si="11"/>
        <v>1</v>
      </c>
      <c r="T15" s="11">
        <f t="shared" si="12"/>
        <v>1</v>
      </c>
      <c r="U15" s="11">
        <f t="shared" si="13"/>
        <v>1</v>
      </c>
      <c r="V15" s="11">
        <f t="shared" si="14"/>
        <v>0</v>
      </c>
    </row>
    <row r="16" spans="2:22" ht="12.75">
      <c r="B16" s="16">
        <f t="shared" si="0"/>
        <v>11</v>
      </c>
      <c r="C16" s="16">
        <v>2</v>
      </c>
      <c r="D16" s="16">
        <v>7</v>
      </c>
      <c r="E16" s="1">
        <v>3</v>
      </c>
      <c r="F16" s="1">
        <v>4</v>
      </c>
      <c r="G16" s="1">
        <v>4</v>
      </c>
      <c r="I16" s="11">
        <f t="shared" si="1"/>
        <v>1</v>
      </c>
      <c r="J16" s="11">
        <f t="shared" si="2"/>
        <v>0</v>
      </c>
      <c r="K16" s="11">
        <f t="shared" si="3"/>
        <v>1</v>
      </c>
      <c r="L16" s="11">
        <f t="shared" si="4"/>
        <v>1</v>
      </c>
      <c r="M16" s="11">
        <f t="shared" si="5"/>
        <v>1</v>
      </c>
      <c r="N16" s="11">
        <f t="shared" si="6"/>
        <v>0</v>
      </c>
      <c r="O16" s="11">
        <f t="shared" si="7"/>
        <v>1</v>
      </c>
      <c r="P16" s="11">
        <f t="shared" si="8"/>
        <v>1</v>
      </c>
      <c r="Q16" s="11">
        <f t="shared" si="9"/>
        <v>1</v>
      </c>
      <c r="R16" s="11">
        <f t="shared" si="10"/>
        <v>0</v>
      </c>
      <c r="S16" s="11">
        <f t="shared" si="11"/>
        <v>0</v>
      </c>
      <c r="T16" s="11">
        <f t="shared" si="12"/>
        <v>1</v>
      </c>
      <c r="U16" s="11">
        <f t="shared" si="13"/>
        <v>0</v>
      </c>
      <c r="V16" s="11">
        <f t="shared" si="14"/>
        <v>0</v>
      </c>
    </row>
    <row r="17" spans="2:22" ht="12.75">
      <c r="B17" s="16">
        <f t="shared" si="0"/>
        <v>12</v>
      </c>
      <c r="C17" s="16">
        <v>0</v>
      </c>
      <c r="D17" s="16">
        <v>7</v>
      </c>
      <c r="E17" s="1">
        <v>2</v>
      </c>
      <c r="F17" s="1">
        <v>7</v>
      </c>
      <c r="G17" s="1">
        <v>2</v>
      </c>
      <c r="I17" s="11">
        <f t="shared" si="1"/>
        <v>0</v>
      </c>
      <c r="J17" s="11">
        <f t="shared" si="2"/>
        <v>0</v>
      </c>
      <c r="K17" s="11">
        <f t="shared" si="3"/>
        <v>1</v>
      </c>
      <c r="L17" s="11">
        <f t="shared" si="4"/>
        <v>1</v>
      </c>
      <c r="M17" s="11">
        <f t="shared" si="5"/>
        <v>1</v>
      </c>
      <c r="N17" s="11">
        <f t="shared" si="6"/>
        <v>0</v>
      </c>
      <c r="O17" s="11">
        <f t="shared" si="7"/>
        <v>1</v>
      </c>
      <c r="P17" s="11">
        <f t="shared" si="8"/>
        <v>0</v>
      </c>
      <c r="Q17" s="11">
        <f t="shared" si="9"/>
        <v>1</v>
      </c>
      <c r="R17" s="11">
        <f t="shared" si="10"/>
        <v>1</v>
      </c>
      <c r="S17" s="11">
        <f t="shared" si="11"/>
        <v>1</v>
      </c>
      <c r="T17" s="11">
        <f t="shared" si="12"/>
        <v>0</v>
      </c>
      <c r="U17" s="11">
        <f t="shared" si="13"/>
        <v>1</v>
      </c>
      <c r="V17" s="11">
        <f t="shared" si="14"/>
        <v>0</v>
      </c>
    </row>
    <row r="18" spans="2:22" ht="12.75">
      <c r="B18" s="16">
        <f t="shared" si="0"/>
        <v>13</v>
      </c>
      <c r="C18" s="16">
        <v>3</v>
      </c>
      <c r="D18" s="16">
        <v>6</v>
      </c>
      <c r="E18" s="1">
        <v>3</v>
      </c>
      <c r="F18" s="1">
        <v>7</v>
      </c>
      <c r="G18" s="1">
        <v>7</v>
      </c>
      <c r="I18" s="11">
        <f t="shared" si="1"/>
        <v>1</v>
      </c>
      <c r="J18" s="11">
        <f t="shared" si="2"/>
        <v>1</v>
      </c>
      <c r="K18" s="11">
        <f t="shared" si="3"/>
        <v>1</v>
      </c>
      <c r="L18" s="11">
        <f t="shared" si="4"/>
        <v>1</v>
      </c>
      <c r="M18" s="11">
        <f t="shared" si="5"/>
        <v>0</v>
      </c>
      <c r="N18" s="11">
        <f t="shared" si="6"/>
        <v>0</v>
      </c>
      <c r="O18" s="11">
        <f t="shared" si="7"/>
        <v>1</v>
      </c>
      <c r="P18" s="11">
        <f t="shared" si="8"/>
        <v>1</v>
      </c>
      <c r="Q18" s="11">
        <f t="shared" si="9"/>
        <v>1</v>
      </c>
      <c r="R18" s="11">
        <f t="shared" si="10"/>
        <v>1</v>
      </c>
      <c r="S18" s="11">
        <f t="shared" si="11"/>
        <v>1</v>
      </c>
      <c r="T18" s="11">
        <f t="shared" si="12"/>
        <v>1</v>
      </c>
      <c r="U18" s="11">
        <f t="shared" si="13"/>
        <v>1</v>
      </c>
      <c r="V18" s="11">
        <f t="shared" si="14"/>
        <v>1</v>
      </c>
    </row>
    <row r="19" spans="2:22" ht="12.75">
      <c r="B19" s="16">
        <f t="shared" si="0"/>
        <v>14</v>
      </c>
      <c r="C19" s="16">
        <v>1</v>
      </c>
      <c r="D19" s="16">
        <v>7</v>
      </c>
      <c r="E19" s="1">
        <v>0</v>
      </c>
      <c r="F19" s="1">
        <v>4</v>
      </c>
      <c r="G19" s="1">
        <v>6</v>
      </c>
      <c r="I19" s="11">
        <f t="shared" si="1"/>
        <v>0</v>
      </c>
      <c r="J19" s="11">
        <f t="shared" si="2"/>
        <v>1</v>
      </c>
      <c r="K19" s="11">
        <f t="shared" si="3"/>
        <v>1</v>
      </c>
      <c r="L19" s="11">
        <f t="shared" si="4"/>
        <v>1</v>
      </c>
      <c r="M19" s="11">
        <f t="shared" si="5"/>
        <v>1</v>
      </c>
      <c r="N19" s="11">
        <f t="shared" si="6"/>
        <v>0</v>
      </c>
      <c r="O19" s="11">
        <f t="shared" si="7"/>
        <v>0</v>
      </c>
      <c r="P19" s="11">
        <f t="shared" si="8"/>
        <v>0</v>
      </c>
      <c r="Q19" s="11">
        <f t="shared" si="9"/>
        <v>1</v>
      </c>
      <c r="R19" s="11">
        <f t="shared" si="10"/>
        <v>0</v>
      </c>
      <c r="S19" s="11">
        <f t="shared" si="11"/>
        <v>0</v>
      </c>
      <c r="T19" s="11">
        <f t="shared" si="12"/>
        <v>1</v>
      </c>
      <c r="U19" s="11">
        <f t="shared" si="13"/>
        <v>1</v>
      </c>
      <c r="V19" s="11">
        <f t="shared" si="14"/>
        <v>0</v>
      </c>
    </row>
    <row r="20" spans="2:22" ht="12.75">
      <c r="B20" s="16">
        <f t="shared" si="0"/>
        <v>15</v>
      </c>
      <c r="C20" s="16">
        <v>0</v>
      </c>
      <c r="D20" s="16">
        <v>6</v>
      </c>
      <c r="E20" s="1">
        <v>4</v>
      </c>
      <c r="F20" s="1">
        <v>3</v>
      </c>
      <c r="G20" s="1">
        <v>4</v>
      </c>
      <c r="I20" s="11">
        <f t="shared" si="1"/>
        <v>0</v>
      </c>
      <c r="J20" s="11">
        <f t="shared" si="2"/>
        <v>0</v>
      </c>
      <c r="K20" s="11">
        <f t="shared" si="3"/>
        <v>1</v>
      </c>
      <c r="L20" s="11">
        <f t="shared" si="4"/>
        <v>1</v>
      </c>
      <c r="M20" s="11">
        <f t="shared" si="5"/>
        <v>0</v>
      </c>
      <c r="N20" s="11">
        <f t="shared" si="6"/>
        <v>1</v>
      </c>
      <c r="O20" s="11">
        <f t="shared" si="7"/>
        <v>0</v>
      </c>
      <c r="P20" s="11">
        <f t="shared" si="8"/>
        <v>0</v>
      </c>
      <c r="Q20" s="11">
        <f t="shared" si="9"/>
        <v>0</v>
      </c>
      <c r="R20" s="11">
        <f t="shared" si="10"/>
        <v>1</v>
      </c>
      <c r="S20" s="11">
        <f t="shared" si="11"/>
        <v>1</v>
      </c>
      <c r="T20" s="11">
        <f t="shared" si="12"/>
        <v>1</v>
      </c>
      <c r="U20" s="11">
        <f t="shared" si="13"/>
        <v>0</v>
      </c>
      <c r="V20" s="11">
        <f t="shared" si="14"/>
        <v>0</v>
      </c>
    </row>
    <row r="21" spans="2:22" ht="12.75">
      <c r="B21" s="16">
        <f t="shared" si="0"/>
        <v>16</v>
      </c>
      <c r="C21" s="16">
        <v>1</v>
      </c>
      <c r="D21" s="16">
        <v>5</v>
      </c>
      <c r="E21" s="1">
        <v>4</v>
      </c>
      <c r="F21" s="1">
        <v>0</v>
      </c>
      <c r="G21" s="1">
        <v>5</v>
      </c>
      <c r="I21" s="11">
        <f t="shared" si="1"/>
        <v>0</v>
      </c>
      <c r="J21" s="11">
        <f t="shared" si="2"/>
        <v>1</v>
      </c>
      <c r="K21" s="11">
        <f t="shared" si="3"/>
        <v>1</v>
      </c>
      <c r="L21" s="11">
        <f t="shared" si="4"/>
        <v>0</v>
      </c>
      <c r="M21" s="11">
        <f t="shared" si="5"/>
        <v>1</v>
      </c>
      <c r="N21" s="11">
        <f t="shared" si="6"/>
        <v>1</v>
      </c>
      <c r="O21" s="11">
        <f t="shared" si="7"/>
        <v>0</v>
      </c>
      <c r="P21" s="11">
        <f t="shared" si="8"/>
        <v>0</v>
      </c>
      <c r="Q21" s="11">
        <f t="shared" si="9"/>
        <v>0</v>
      </c>
      <c r="R21" s="11">
        <f t="shared" si="10"/>
        <v>0</v>
      </c>
      <c r="S21" s="11">
        <f t="shared" si="11"/>
        <v>0</v>
      </c>
      <c r="T21" s="11">
        <f t="shared" si="12"/>
        <v>1</v>
      </c>
      <c r="U21" s="11">
        <f t="shared" si="13"/>
        <v>0</v>
      </c>
      <c r="V21" s="11">
        <f t="shared" si="14"/>
        <v>1</v>
      </c>
    </row>
    <row r="22" spans="2:22" ht="12.75">
      <c r="B22" s="16">
        <f t="shared" si="0"/>
        <v>17</v>
      </c>
      <c r="C22" s="16">
        <v>2</v>
      </c>
      <c r="D22" s="16">
        <v>4</v>
      </c>
      <c r="E22" s="1">
        <v>2</v>
      </c>
      <c r="F22" s="1">
        <v>5</v>
      </c>
      <c r="G22" s="1">
        <v>2</v>
      </c>
      <c r="I22" s="11">
        <f t="shared" si="1"/>
        <v>1</v>
      </c>
      <c r="J22" s="11">
        <f t="shared" si="2"/>
        <v>0</v>
      </c>
      <c r="K22" s="11">
        <f t="shared" si="3"/>
        <v>1</v>
      </c>
      <c r="L22" s="11">
        <f t="shared" si="4"/>
        <v>0</v>
      </c>
      <c r="M22" s="11">
        <f t="shared" si="5"/>
        <v>0</v>
      </c>
      <c r="N22" s="11">
        <f t="shared" si="6"/>
        <v>0</v>
      </c>
      <c r="O22" s="11">
        <f t="shared" si="7"/>
        <v>1</v>
      </c>
      <c r="P22" s="11">
        <f t="shared" si="8"/>
        <v>0</v>
      </c>
      <c r="Q22" s="11">
        <f t="shared" si="9"/>
        <v>1</v>
      </c>
      <c r="R22" s="11">
        <f t="shared" si="10"/>
        <v>0</v>
      </c>
      <c r="S22" s="11">
        <f t="shared" si="11"/>
        <v>1</v>
      </c>
      <c r="T22" s="11">
        <f t="shared" si="12"/>
        <v>0</v>
      </c>
      <c r="U22" s="11">
        <f t="shared" si="13"/>
        <v>1</v>
      </c>
      <c r="V22" s="11">
        <f t="shared" si="14"/>
        <v>0</v>
      </c>
    </row>
    <row r="23" spans="2:22" ht="12.75">
      <c r="B23" s="16">
        <f t="shared" si="0"/>
        <v>18</v>
      </c>
      <c r="C23" s="16">
        <v>1</v>
      </c>
      <c r="D23" s="16">
        <v>1</v>
      </c>
      <c r="E23" s="1">
        <v>6</v>
      </c>
      <c r="F23" s="1">
        <v>3</v>
      </c>
      <c r="G23" s="1">
        <v>1</v>
      </c>
      <c r="I23" s="11">
        <f t="shared" si="1"/>
        <v>0</v>
      </c>
      <c r="J23" s="11">
        <f t="shared" si="2"/>
        <v>1</v>
      </c>
      <c r="K23" s="11">
        <f t="shared" si="3"/>
        <v>0</v>
      </c>
      <c r="L23" s="11">
        <f t="shared" si="4"/>
        <v>0</v>
      </c>
      <c r="M23" s="11">
        <f t="shared" si="5"/>
        <v>1</v>
      </c>
      <c r="N23" s="11">
        <f t="shared" si="6"/>
        <v>1</v>
      </c>
      <c r="O23" s="11">
        <f t="shared" si="7"/>
        <v>1</v>
      </c>
      <c r="P23" s="11">
        <f t="shared" si="8"/>
        <v>0</v>
      </c>
      <c r="Q23" s="11">
        <f t="shared" si="9"/>
        <v>0</v>
      </c>
      <c r="R23" s="11">
        <f t="shared" si="10"/>
        <v>1</v>
      </c>
      <c r="S23" s="11">
        <f t="shared" si="11"/>
        <v>1</v>
      </c>
      <c r="T23" s="11">
        <f t="shared" si="12"/>
        <v>0</v>
      </c>
      <c r="U23" s="11">
        <f t="shared" si="13"/>
        <v>0</v>
      </c>
      <c r="V23" s="11">
        <f t="shared" si="14"/>
        <v>1</v>
      </c>
    </row>
    <row r="24" spans="2:22" ht="12.75">
      <c r="B24" s="16">
        <f t="shared" si="0"/>
        <v>19</v>
      </c>
      <c r="C24" s="16">
        <v>2</v>
      </c>
      <c r="D24" s="16">
        <v>4</v>
      </c>
      <c r="E24" s="1">
        <v>7</v>
      </c>
      <c r="F24" s="1">
        <v>7</v>
      </c>
      <c r="G24" s="1">
        <v>6</v>
      </c>
      <c r="I24" s="11">
        <f t="shared" si="1"/>
        <v>1</v>
      </c>
      <c r="J24" s="11">
        <f t="shared" si="2"/>
        <v>0</v>
      </c>
      <c r="K24" s="11">
        <f t="shared" si="3"/>
        <v>1</v>
      </c>
      <c r="L24" s="11">
        <f t="shared" si="4"/>
        <v>0</v>
      </c>
      <c r="M24" s="11">
        <f t="shared" si="5"/>
        <v>0</v>
      </c>
      <c r="N24" s="11">
        <f t="shared" si="6"/>
        <v>1</v>
      </c>
      <c r="O24" s="11">
        <f t="shared" si="7"/>
        <v>1</v>
      </c>
      <c r="P24" s="11">
        <f t="shared" si="8"/>
        <v>1</v>
      </c>
      <c r="Q24" s="11">
        <f t="shared" si="9"/>
        <v>1</v>
      </c>
      <c r="R24" s="11">
        <f t="shared" si="10"/>
        <v>1</v>
      </c>
      <c r="S24" s="11">
        <f t="shared" si="11"/>
        <v>1</v>
      </c>
      <c r="T24" s="11">
        <f t="shared" si="12"/>
        <v>1</v>
      </c>
      <c r="U24" s="11">
        <f t="shared" si="13"/>
        <v>1</v>
      </c>
      <c r="V24" s="11">
        <f t="shared" si="14"/>
        <v>0</v>
      </c>
    </row>
    <row r="25" spans="2:22" ht="12.75">
      <c r="B25" s="16">
        <f t="shared" si="0"/>
        <v>20</v>
      </c>
      <c r="C25" s="16">
        <v>0</v>
      </c>
      <c r="D25" s="16">
        <v>0</v>
      </c>
      <c r="E25" s="1">
        <v>6</v>
      </c>
      <c r="F25" s="1">
        <v>3</v>
      </c>
      <c r="G25" s="1">
        <v>0</v>
      </c>
      <c r="I25" s="11">
        <f t="shared" si="1"/>
        <v>0</v>
      </c>
      <c r="J25" s="11">
        <f t="shared" si="2"/>
        <v>0</v>
      </c>
      <c r="K25" s="11">
        <f t="shared" si="3"/>
        <v>0</v>
      </c>
      <c r="L25" s="11">
        <f t="shared" si="4"/>
        <v>0</v>
      </c>
      <c r="M25" s="11">
        <f t="shared" si="5"/>
        <v>0</v>
      </c>
      <c r="N25" s="11">
        <f t="shared" si="6"/>
        <v>1</v>
      </c>
      <c r="O25" s="11">
        <f t="shared" si="7"/>
        <v>1</v>
      </c>
      <c r="P25" s="11">
        <f t="shared" si="8"/>
        <v>0</v>
      </c>
      <c r="Q25" s="11">
        <f t="shared" si="9"/>
        <v>0</v>
      </c>
      <c r="R25" s="11">
        <f t="shared" si="10"/>
        <v>1</v>
      </c>
      <c r="S25" s="11">
        <f t="shared" si="11"/>
        <v>1</v>
      </c>
      <c r="T25" s="11">
        <f t="shared" si="12"/>
        <v>0</v>
      </c>
      <c r="U25" s="11">
        <f t="shared" si="13"/>
        <v>0</v>
      </c>
      <c r="V25" s="11">
        <f t="shared" si="14"/>
        <v>0</v>
      </c>
    </row>
    <row r="26" spans="2:22" ht="12.75">
      <c r="B26" s="16">
        <f t="shared" si="0"/>
        <v>21</v>
      </c>
      <c r="C26" s="16">
        <v>1</v>
      </c>
      <c r="D26" s="16">
        <v>1</v>
      </c>
      <c r="E26" s="1">
        <v>5</v>
      </c>
      <c r="F26" s="1">
        <v>6</v>
      </c>
      <c r="G26" s="1">
        <v>0</v>
      </c>
      <c r="I26" s="11">
        <f t="shared" si="1"/>
        <v>0</v>
      </c>
      <c r="J26" s="11">
        <f t="shared" si="2"/>
        <v>1</v>
      </c>
      <c r="K26" s="11">
        <f t="shared" si="3"/>
        <v>0</v>
      </c>
      <c r="L26" s="11">
        <f t="shared" si="4"/>
        <v>0</v>
      </c>
      <c r="M26" s="11">
        <f t="shared" si="5"/>
        <v>1</v>
      </c>
      <c r="N26" s="11">
        <f t="shared" si="6"/>
        <v>1</v>
      </c>
      <c r="O26" s="11">
        <f t="shared" si="7"/>
        <v>0</v>
      </c>
      <c r="P26" s="11">
        <f t="shared" si="8"/>
        <v>1</v>
      </c>
      <c r="Q26" s="11">
        <f t="shared" si="9"/>
        <v>1</v>
      </c>
      <c r="R26" s="11">
        <f t="shared" si="10"/>
        <v>1</v>
      </c>
      <c r="S26" s="11">
        <f t="shared" si="11"/>
        <v>0</v>
      </c>
      <c r="T26" s="11">
        <f t="shared" si="12"/>
        <v>0</v>
      </c>
      <c r="U26" s="11">
        <f t="shared" si="13"/>
        <v>0</v>
      </c>
      <c r="V26" s="11">
        <f t="shared" si="14"/>
        <v>0</v>
      </c>
    </row>
    <row r="27" spans="2:22" ht="12.75">
      <c r="B27" s="16">
        <f t="shared" si="0"/>
        <v>22</v>
      </c>
      <c r="C27" s="16">
        <v>1</v>
      </c>
      <c r="D27" s="16">
        <v>7</v>
      </c>
      <c r="E27" s="1">
        <v>2</v>
      </c>
      <c r="F27" s="1">
        <v>7</v>
      </c>
      <c r="G27" s="1">
        <v>2</v>
      </c>
      <c r="I27" s="11">
        <f t="shared" si="1"/>
        <v>0</v>
      </c>
      <c r="J27" s="11">
        <f t="shared" si="2"/>
        <v>1</v>
      </c>
      <c r="K27" s="11">
        <f t="shared" si="3"/>
        <v>1</v>
      </c>
      <c r="L27" s="11">
        <f t="shared" si="4"/>
        <v>1</v>
      </c>
      <c r="M27" s="11">
        <f t="shared" si="5"/>
        <v>1</v>
      </c>
      <c r="N27" s="11">
        <f t="shared" si="6"/>
        <v>0</v>
      </c>
      <c r="O27" s="11">
        <f t="shared" si="7"/>
        <v>1</v>
      </c>
      <c r="P27" s="11">
        <f t="shared" si="8"/>
        <v>0</v>
      </c>
      <c r="Q27" s="11">
        <f t="shared" si="9"/>
        <v>1</v>
      </c>
      <c r="R27" s="11">
        <f t="shared" si="10"/>
        <v>1</v>
      </c>
      <c r="S27" s="11">
        <f t="shared" si="11"/>
        <v>1</v>
      </c>
      <c r="T27" s="11">
        <f t="shared" si="12"/>
        <v>0</v>
      </c>
      <c r="U27" s="11">
        <f t="shared" si="13"/>
        <v>1</v>
      </c>
      <c r="V27" s="11">
        <f t="shared" si="14"/>
        <v>0</v>
      </c>
    </row>
    <row r="28" spans="2:22" ht="12.75">
      <c r="B28" s="16">
        <f t="shared" si="0"/>
        <v>23</v>
      </c>
      <c r="C28" s="16">
        <v>2</v>
      </c>
      <c r="D28" s="16">
        <v>7</v>
      </c>
      <c r="E28" s="1">
        <v>4</v>
      </c>
      <c r="F28" s="1">
        <v>4</v>
      </c>
      <c r="G28" s="1">
        <v>5</v>
      </c>
      <c r="I28" s="11">
        <f>IF(C28=0,0,IF(C28=1,0,IF(C28=2,1,IF(C28=3,1))))</f>
        <v>1</v>
      </c>
      <c r="J28" s="11">
        <f>IF(C28=0,0,IF(C28=1,1,IF(C28=2,0,IF(C28=3,1))))</f>
        <v>0</v>
      </c>
      <c r="K28" s="11">
        <f>IF(D28=0,0,IF(D28=1,0,IF(D28=2,0,IF(D28=3,0,IF(D28=4,1,IF(D28=5,1,IF(D28=6,1,IF(D28=7,1))))))))</f>
        <v>1</v>
      </c>
      <c r="L28" s="11">
        <f>IF(D28=0,0,IF(D28=1,0,IF(D28=2,1,IF(D28=3,1,IF(D28=4,0,IF(D28=5,0,IF(D28=6,1,IF(D28=7,1))))))))</f>
        <v>1</v>
      </c>
      <c r="M28" s="11">
        <f>IF(D28=0,0,IF(D28=1,1,IF(D28=2,0,IF(D28=3,1,IF(D28=4,0,IF(D28=5,1,IF(D28=6,0,IF(D28=7,1))))))))</f>
        <v>1</v>
      </c>
      <c r="N28" s="11">
        <f>IF(E28=0,0,IF(E28=1,0,IF(E28=2,0,IF(E28=3,0,IF(E28=4,1,IF(E28=5,1,IF(E28=6,1,IF(E28=7,1))))))))</f>
        <v>1</v>
      </c>
      <c r="O28" s="11">
        <f>IF(E28=0,0,IF(E28=1,0,IF(E28=2,1,IF(E28=3,1,IF(E28=4,0,IF(E28=5,0,IF(E28=6,1,IF(E28=7,1))))))))</f>
        <v>0</v>
      </c>
      <c r="P28" s="11">
        <f>IF(E28=0,0,IF(E28=1,1,IF(E28=2,0,IF(E28=3,1,IF(E28=4,0,IF(E28=5,1,IF(E28=6,0,IF(E28=7,1))))))))</f>
        <v>0</v>
      </c>
      <c r="Q28" s="11">
        <f>IF(F28=0,0,IF(F28=1,0,IF(F28=2,0,IF(F28=3,0,IF(F28=4,1,IF(F28=5,1,IF(F28=6,1,IF(F28=7,1))))))))</f>
        <v>1</v>
      </c>
      <c r="R28" s="11">
        <f>IF(F28=0,0,IF(F28=1,0,IF(F28=2,1,IF(F28=3,1,IF(F28=4,0,IF(F28=5,0,IF(F28=6,1,IF(F28=7,1))))))))</f>
        <v>0</v>
      </c>
      <c r="S28" s="11">
        <f>IF(F28=0,0,IF(F28=1,1,IF(F28=2,0,IF(F28=3,1,IF(F28=4,0,IF(F28=5,1,IF(F28=6,0,IF(F28=7,1))))))))</f>
        <v>0</v>
      </c>
      <c r="T28" s="11">
        <f>IF(G28=0,0,IF(G28=1,0,IF(G28=2,0,IF(G28=3,0,IF(G28=4,1,IF(G28=5,1,IF(G28=6,1,IF(G28=7,1))))))))</f>
        <v>1</v>
      </c>
      <c r="U28" s="11">
        <f>IF(G28=0,0,IF(G28=1,0,IF(G28=2,1,IF(G28=3,1,IF(G28=4,0,IF(G28=5,0,IF(G28=6,1,IF(G28=7,1))))))))</f>
        <v>0</v>
      </c>
      <c r="V28" s="11">
        <f>IF(G28=0,0,IF(G28=1,1,IF(G28=2,0,IF(G28=3,1,IF(G28=4,0,IF(G28=5,1,IF(G28=6,0,IF(G28=7,1))))))))</f>
        <v>1</v>
      </c>
    </row>
    <row r="29" spans="2:22" ht="12.75">
      <c r="B29" s="16">
        <f t="shared" si="0"/>
        <v>24</v>
      </c>
      <c r="C29" s="16">
        <v>3</v>
      </c>
      <c r="D29" s="16">
        <v>1</v>
      </c>
      <c r="E29" s="1">
        <v>7</v>
      </c>
      <c r="F29" s="1">
        <v>0</v>
      </c>
      <c r="G29" s="1">
        <v>2</v>
      </c>
      <c r="I29" s="11">
        <f>IF(C29=0,0,IF(C29=1,0,IF(C29=2,1,IF(C29=3,1))))</f>
        <v>1</v>
      </c>
      <c r="J29" s="11">
        <f>IF(C29=0,0,IF(C29=1,1,IF(C29=2,0,IF(C29=3,1))))</f>
        <v>1</v>
      </c>
      <c r="K29" s="11">
        <f>IF(D29=0,0,IF(D29=1,0,IF(D29=2,0,IF(D29=3,0,IF(D29=4,1,IF(D29=5,1,IF(D29=6,1,IF(D29=7,1))))))))</f>
        <v>0</v>
      </c>
      <c r="L29" s="11">
        <f>IF(D29=0,0,IF(D29=1,0,IF(D29=2,1,IF(D29=3,1,IF(D29=4,0,IF(D29=5,0,IF(D29=6,1,IF(D29=7,1))))))))</f>
        <v>0</v>
      </c>
      <c r="M29" s="11">
        <f>IF(D29=0,0,IF(D29=1,1,IF(D29=2,0,IF(D29=3,1,IF(D29=4,0,IF(D29=5,1,IF(D29=6,0,IF(D29=7,1))))))))</f>
        <v>1</v>
      </c>
      <c r="N29" s="11">
        <f>IF(E29=0,0,IF(E29=1,0,IF(E29=2,0,IF(E29=3,0,IF(E29=4,1,IF(E29=5,1,IF(E29=6,1,IF(E29=7,1))))))))</f>
        <v>1</v>
      </c>
      <c r="O29" s="11">
        <f>IF(E29=0,0,IF(E29=1,0,IF(E29=2,1,IF(E29=3,1,IF(E29=4,0,IF(E29=5,0,IF(E29=6,1,IF(E29=7,1))))))))</f>
        <v>1</v>
      </c>
      <c r="P29" s="11">
        <f>IF(E29=0,0,IF(E29=1,1,IF(E29=2,0,IF(E29=3,1,IF(E29=4,0,IF(E29=5,1,IF(E29=6,0,IF(E29=7,1))))))))</f>
        <v>1</v>
      </c>
      <c r="Q29" s="11">
        <f>IF(F29=0,0,IF(F29=1,0,IF(F29=2,0,IF(F29=3,0,IF(F29=4,1,IF(F29=5,1,IF(F29=6,1,IF(F29=7,1))))))))</f>
        <v>0</v>
      </c>
      <c r="R29" s="11">
        <f>IF(F29=0,0,IF(F29=1,0,IF(F29=2,1,IF(F29=3,1,IF(F29=4,0,IF(F29=5,0,IF(F29=6,1,IF(F29=7,1))))))))</f>
        <v>0</v>
      </c>
      <c r="S29" s="11">
        <f>IF(F29=0,0,IF(F29=1,1,IF(F29=2,0,IF(F29=3,1,IF(F29=4,0,IF(F29=5,1,IF(F29=6,0,IF(F29=7,1))))))))</f>
        <v>0</v>
      </c>
      <c r="T29" s="11">
        <f>IF(G29=0,0,IF(G29=1,0,IF(G29=2,0,IF(G29=3,0,IF(G29=4,1,IF(G29=5,1,IF(G29=6,1,IF(G29=7,1))))))))</f>
        <v>0</v>
      </c>
      <c r="U29" s="11">
        <f>IF(G29=0,0,IF(G29=1,0,IF(G29=2,1,IF(G29=3,1,IF(G29=4,0,IF(G29=5,0,IF(G29=6,1,IF(G29=7,1))))))))</f>
        <v>1</v>
      </c>
      <c r="V29" s="11">
        <f>IF(G29=0,0,IF(G29=1,1,IF(G29=2,0,IF(G29=3,1,IF(G29=4,0,IF(G29=5,1,IF(G29=6,0,IF(G29=7,1))))))))</f>
        <v>0</v>
      </c>
    </row>
    <row r="30" spans="2:22" ht="12.75">
      <c r="B30" s="16">
        <f t="shared" si="0"/>
        <v>25</v>
      </c>
      <c r="C30" s="16">
        <v>1</v>
      </c>
      <c r="D30" s="16">
        <v>3</v>
      </c>
      <c r="E30" s="1">
        <v>0</v>
      </c>
      <c r="F30" s="1">
        <v>1</v>
      </c>
      <c r="G30" s="1">
        <v>2</v>
      </c>
      <c r="I30" s="11">
        <f>IF(C30=0,0,IF(C30=1,0,IF(C30=2,1,IF(C30=3,1))))</f>
        <v>0</v>
      </c>
      <c r="J30" s="11">
        <f>IF(C30=0,0,IF(C30=1,1,IF(C30=2,0,IF(C30=3,1))))</f>
        <v>1</v>
      </c>
      <c r="K30" s="11">
        <f>IF(D30=0,0,IF(D30=1,0,IF(D30=2,0,IF(D30=3,0,IF(D30=4,1,IF(D30=5,1,IF(D30=6,1,IF(D30=7,1))))))))</f>
        <v>0</v>
      </c>
      <c r="L30" s="11">
        <f>IF(D30=0,0,IF(D30=1,0,IF(D30=2,1,IF(D30=3,1,IF(D30=4,0,IF(D30=5,0,IF(D30=6,1,IF(D30=7,1))))))))</f>
        <v>1</v>
      </c>
      <c r="M30" s="11">
        <f>IF(D30=0,0,IF(D30=1,1,IF(D30=2,0,IF(D30=3,1,IF(D30=4,0,IF(D30=5,1,IF(D30=6,0,IF(D30=7,1))))))))</f>
        <v>1</v>
      </c>
      <c r="N30" s="11">
        <f>IF(E30=0,0,IF(E30=1,0,IF(E30=2,0,IF(E30=3,0,IF(E30=4,1,IF(E30=5,1,IF(E30=6,1,IF(E30=7,1))))))))</f>
        <v>0</v>
      </c>
      <c r="O30" s="11">
        <f>IF(E30=0,0,IF(E30=1,0,IF(E30=2,1,IF(E30=3,1,IF(E30=4,0,IF(E30=5,0,IF(E30=6,1,IF(E30=7,1))))))))</f>
        <v>0</v>
      </c>
      <c r="P30" s="11">
        <f>IF(E30=0,0,IF(E30=1,1,IF(E30=2,0,IF(E30=3,1,IF(E30=4,0,IF(E30=5,1,IF(E30=6,0,IF(E30=7,1))))))))</f>
        <v>0</v>
      </c>
      <c r="Q30" s="11">
        <f>IF(F30=0,0,IF(F30=1,0,IF(F30=2,0,IF(F30=3,0,IF(F30=4,1,IF(F30=5,1,IF(F30=6,1,IF(F30=7,1))))))))</f>
        <v>0</v>
      </c>
      <c r="R30" s="11">
        <f>IF(F30=0,0,IF(F30=1,0,IF(F30=2,1,IF(F30=3,1,IF(F30=4,0,IF(F30=5,0,IF(F30=6,1,IF(F30=7,1))))))))</f>
        <v>0</v>
      </c>
      <c r="S30" s="11">
        <f>IF(F30=0,0,IF(F30=1,1,IF(F30=2,0,IF(F30=3,1,IF(F30=4,0,IF(F30=5,1,IF(F30=6,0,IF(F30=7,1))))))))</f>
        <v>1</v>
      </c>
      <c r="T30" s="11">
        <f>IF(G30=0,0,IF(G30=1,0,IF(G30=2,0,IF(G30=3,0,IF(G30=4,1,IF(G30=5,1,IF(G30=6,1,IF(G30=7,1))))))))</f>
        <v>0</v>
      </c>
      <c r="U30" s="11">
        <f>IF(G30=0,0,IF(G30=1,0,IF(G30=2,1,IF(G30=3,1,IF(G30=4,0,IF(G30=5,0,IF(G30=6,1,IF(G30=7,1))))))))</f>
        <v>1</v>
      </c>
      <c r="V30" s="11">
        <f>IF(G30=0,0,IF(G30=1,1,IF(G30=2,0,IF(G30=3,1,IF(G30=4,0,IF(G30=5,1,IF(G30=6,0,IF(G30=7,1))))))))</f>
        <v>0</v>
      </c>
    </row>
    <row r="31" spans="2:22" ht="12.75">
      <c r="B31" s="9"/>
      <c r="C31" s="9"/>
      <c r="D31" s="9"/>
      <c r="E31" s="3"/>
      <c r="F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2:22" ht="12.75">
      <c r="B32" s="9"/>
      <c r="C32" s="9"/>
      <c r="D32" s="9"/>
      <c r="E32" s="3"/>
      <c r="F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2:22" ht="12.75">
      <c r="B33" s="9"/>
      <c r="C33" s="9"/>
      <c r="D33" s="9"/>
      <c r="E33" s="3"/>
      <c r="F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2:22" ht="12.75">
      <c r="B34" s="9"/>
      <c r="C34" s="9"/>
      <c r="D34" s="9"/>
      <c r="E34" s="3"/>
      <c r="F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</sheetData>
  <sheetProtection/>
  <mergeCells count="3">
    <mergeCell ref="C3:V3"/>
    <mergeCell ref="C4:G5"/>
    <mergeCell ref="I4:V4"/>
  </mergeCells>
  <conditionalFormatting sqref="I6:V30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B3:AC30"/>
  <sheetViews>
    <sheetView zoomScalePageLayoutView="0" workbookViewId="0" topLeftCell="A7">
      <selection activeCell="H30" sqref="H30"/>
    </sheetView>
  </sheetViews>
  <sheetFormatPr defaultColWidth="11.421875" defaultRowHeight="12.75"/>
  <cols>
    <col min="2" max="2" width="4.8515625" style="0" bestFit="1" customWidth="1"/>
    <col min="3" max="7" width="2.00390625" style="0" bestFit="1" customWidth="1"/>
    <col min="9" max="13" width="3.00390625" style="0" customWidth="1"/>
    <col min="14" max="22" width="2.00390625" style="0" customWidth="1"/>
    <col min="25" max="25" width="2.00390625" style="0" bestFit="1" customWidth="1"/>
    <col min="27" max="29" width="2.00390625" style="0" bestFit="1" customWidth="1"/>
  </cols>
  <sheetData>
    <row r="3" spans="3:22" ht="12.75">
      <c r="C3" s="133" t="s">
        <v>11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</row>
    <row r="4" spans="3:22" ht="12.75">
      <c r="C4" s="133" t="s">
        <v>5</v>
      </c>
      <c r="D4" s="133"/>
      <c r="E4" s="133"/>
      <c r="F4" s="133"/>
      <c r="G4" s="133"/>
      <c r="H4" s="7"/>
      <c r="I4" s="133" t="s">
        <v>6</v>
      </c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</row>
    <row r="5" spans="2:29" ht="12.75">
      <c r="B5" s="9" t="s">
        <v>0</v>
      </c>
      <c r="C5" s="134"/>
      <c r="D5" s="134"/>
      <c r="E5" s="134"/>
      <c r="F5" s="134"/>
      <c r="G5" s="134"/>
      <c r="H5" s="3"/>
      <c r="I5" s="3">
        <v>14</v>
      </c>
      <c r="J5" s="3">
        <v>13</v>
      </c>
      <c r="K5" s="3">
        <v>12</v>
      </c>
      <c r="L5" s="15">
        <v>11</v>
      </c>
      <c r="M5" s="15">
        <v>10</v>
      </c>
      <c r="N5" s="15">
        <v>9</v>
      </c>
      <c r="O5" s="15">
        <v>8</v>
      </c>
      <c r="P5" s="15">
        <v>7</v>
      </c>
      <c r="Q5" s="15">
        <v>6</v>
      </c>
      <c r="R5" s="15">
        <v>5</v>
      </c>
      <c r="S5" s="15">
        <v>4</v>
      </c>
      <c r="T5" s="15">
        <v>3</v>
      </c>
      <c r="U5" s="15">
        <v>2</v>
      </c>
      <c r="V5" s="15">
        <v>1</v>
      </c>
      <c r="Y5">
        <v>1</v>
      </c>
      <c r="AA5">
        <v>0</v>
      </c>
      <c r="AB5">
        <v>0</v>
      </c>
      <c r="AC5">
        <v>1</v>
      </c>
    </row>
    <row r="6" spans="2:29" ht="12.75">
      <c r="B6" s="16">
        <v>1</v>
      </c>
      <c r="C6" s="16">
        <v>2</v>
      </c>
      <c r="D6" s="16">
        <v>5</v>
      </c>
      <c r="E6" s="17">
        <v>6</v>
      </c>
      <c r="F6" s="17">
        <v>5</v>
      </c>
      <c r="G6" s="17">
        <v>2</v>
      </c>
      <c r="H6" s="18"/>
      <c r="I6" s="11">
        <f>IF(C6=1,0,IF(C6=2,1,IF(C6=3,1)))</f>
        <v>1</v>
      </c>
      <c r="J6" s="11">
        <f>IF(C6=1,1,IF(C6=2,0,IF(C6=3,1)))</f>
        <v>0</v>
      </c>
      <c r="K6" s="11">
        <f>IF(D6=1,0,IF(D6=2,0,IF(D6=3,0,IF(D6=4,1,IF(D6=5,1,IF(D6=6,1,IF(D6=7,1)))))))</f>
        <v>1</v>
      </c>
      <c r="L6" s="11">
        <f>IF(D6=1,0,IF(D6=2,1,IF(D6=3,1,IF(D6=4,0,IF(D6=5,0,IF(D6=6,1,IF(D6=7,1)))))))</f>
        <v>0</v>
      </c>
      <c r="M6" s="11">
        <f>IF(D6=1,1,IF(D6=2,0,IF(D6=3,1,IF(D6=4,0,IF(D6=5,1,IF(D6=6,0,IF(D6=7,1)))))))</f>
        <v>1</v>
      </c>
      <c r="N6" s="11">
        <f>IF(E6=1,0,IF(E6=2,0,IF(E6=3,0,IF(E6=4,1,IF(E6=5,1,IF(E6=6,1,IF(E6=7,1)))))))</f>
        <v>1</v>
      </c>
      <c r="O6" s="11">
        <f>IF(E6=1,0,IF(E6=2,1,IF(E6=3,1,IF(E6=4,0,IF(E6=5,0,IF(E6=6,1,IF(E6=7,1)))))))</f>
        <v>1</v>
      </c>
      <c r="P6" s="11">
        <f>IF(E6=1,1,IF(E6=2,0,IF(E6=3,1,IF(E6=4,0,IF(E6=5,1,IF(E6=6,0,IF(E6=7,1)))))))</f>
        <v>0</v>
      </c>
      <c r="Q6" s="11">
        <f>IF(F6=1,0,IF(F6=2,0,IF(F6=3,0,IF(F6=4,1,IF(F6=5,1,IF(F6=6,1,IF(F6=7,1)))))))</f>
        <v>1</v>
      </c>
      <c r="R6" s="11">
        <f>IF(F6=1,0,IF(F6=2,1,IF(F6=3,1,IF(F6=4,0,IF(F6=5,0,IF(F6=6,1,IF(F6=7,1)))))))</f>
        <v>0</v>
      </c>
      <c r="S6" s="11">
        <f>IF(F6=1,1,IF(F6=2,0,IF(F6=3,1,IF(F6=4,0,IF(F6=5,1,IF(F6=6,0,IF(F6=7,1)))))))</f>
        <v>1</v>
      </c>
      <c r="T6" s="11">
        <f>IF(G6=1,0,IF(G6=2,0,IF(G6=3,0,IF(G6=4,1,IF(G6=5,1,IF(G6=6,1,IF(G6=7,1)))))))</f>
        <v>0</v>
      </c>
      <c r="U6" s="11">
        <f>IF(G6=1,0,IF(G6=2,1,IF(G6=3,1,IF(G6=4,0,IF(G6=5,0,IF(G6=6,1,IF(G6=7,1)))))))</f>
        <v>1</v>
      </c>
      <c r="V6" s="11">
        <f>IF(G6=1,1,IF(G6=2,0,IF(G6=3,1,IF(G6=4,0,IF(G6=5,1,IF(G6=6,0,IF(G6=7,1)))))))</f>
        <v>0</v>
      </c>
      <c r="Y6" s="19">
        <v>2</v>
      </c>
      <c r="Z6" s="19"/>
      <c r="AA6">
        <v>0</v>
      </c>
      <c r="AB6">
        <v>1</v>
      </c>
      <c r="AC6">
        <v>0</v>
      </c>
    </row>
    <row r="7" spans="2:29" ht="12.75">
      <c r="B7" s="16">
        <v>2</v>
      </c>
      <c r="C7" s="16">
        <v>0</v>
      </c>
      <c r="D7" s="16">
        <v>5</v>
      </c>
      <c r="E7" s="1">
        <v>1</v>
      </c>
      <c r="F7" s="17">
        <v>4</v>
      </c>
      <c r="G7" s="17">
        <v>7</v>
      </c>
      <c r="H7" s="18"/>
      <c r="I7" s="11">
        <f>IF(C7=0,0,IF(C7=1,0,IF(C7=2,1,IF(C7=3,1))))</f>
        <v>0</v>
      </c>
      <c r="J7" s="11">
        <f>IF(C7=0,0,IF(C7=1,1,IF(C7=2,0,IF(C7=3,1))))</f>
        <v>0</v>
      </c>
      <c r="K7" s="11">
        <f>IF(D7=0,0,IF(D7=1,0,IF(D7=2,0,IF(D7=3,0,IF(D7=4,1,IF(D7=5,1,IF(D7=6,1,IF(D7=7,1))))))))</f>
        <v>1</v>
      </c>
      <c r="L7" s="11">
        <f>IF(D7=0,0,IF(D7=1,0,IF(D7=2,1,IF(D7=3,1,IF(D7=4,0,IF(D7=5,0,IF(D7=6,1,IF(D7=7,1))))))))</f>
        <v>0</v>
      </c>
      <c r="M7" s="11">
        <f>IF(D7=0,0,IF(D7=1,1,IF(D7=2,0,IF(D7=3,1,IF(D7=4,0,IF(D7=5,1,IF(D7=6,0,IF(D7=7,1))))))))</f>
        <v>1</v>
      </c>
      <c r="N7" s="11">
        <f>IF(E7=0,0,IF(E7=1,0,IF(E7=2,0,IF(E7=3,0,IF(E7=4,1,IF(E7=5,1,IF(E7=6,1,IF(E7=7,1))))))))</f>
        <v>0</v>
      </c>
      <c r="O7" s="11">
        <f>IF(E7=0,0,IF(E7=1,0,IF(E7=2,1,IF(E7=3,1,IF(E7=4,0,IF(E7=5,0,IF(E7=6,1,IF(E7=7,1))))))))</f>
        <v>0</v>
      </c>
      <c r="P7" s="11">
        <f>IF(E7=0,0,IF(E7=1,1,IF(E7=2,0,IF(E7=3,1,IF(E7=4,0,IF(E7=5,1,IF(E7=6,0,IF(E7=7,1))))))))</f>
        <v>1</v>
      </c>
      <c r="Q7" s="11">
        <f>IF(F7=0,0,IF(F7=1,0,IF(F7=2,0,IF(F7=3,0,IF(F7=4,1,IF(F7=5,1,IF(F7=6,1,IF(F7=7,1))))))))</f>
        <v>1</v>
      </c>
      <c r="R7" s="11">
        <f>IF(F7=0,0,IF(F7=1,0,IF(F7=2,1,IF(F7=3,1,IF(F7=4,0,IF(F7=5,0,IF(F7=6,1,IF(F7=7,1))))))))</f>
        <v>0</v>
      </c>
      <c r="S7" s="11">
        <f>IF(F7=0,0,IF(F7=1,1,IF(F7=2,0,IF(F7=3,1,IF(F7=4,0,IF(F7=5,1,IF(F7=6,0,IF(F7=7,1))))))))</f>
        <v>0</v>
      </c>
      <c r="T7" s="11">
        <f>IF(G7=0,0,IF(G7=1,0,IF(G7=2,0,IF(G7=3,0,IF(G7=4,1,IF(G7=5,1,IF(G7=6,1,IF(G7=7,1))))))))</f>
        <v>1</v>
      </c>
      <c r="U7" s="11">
        <f>IF(G7=0,0,IF(G7=1,0,IF(G7=2,1,IF(G7=3,1,IF(G7=4,0,IF(G7=5,0,IF(G7=6,1,IF(G7=7,1))))))))</f>
        <v>1</v>
      </c>
      <c r="V7" s="11">
        <f>IF(G7=0,0,IF(G7=1,1,IF(G7=2,0,IF(G7=3,1,IF(G7=4,0,IF(G7=5,1,IF(G7=6,0,IF(G7=7,1))))))))</f>
        <v>1</v>
      </c>
      <c r="Y7">
        <v>3</v>
      </c>
      <c r="AA7">
        <v>0</v>
      </c>
      <c r="AB7">
        <v>1</v>
      </c>
      <c r="AC7">
        <v>1</v>
      </c>
    </row>
    <row r="8" spans="2:29" ht="12.75">
      <c r="B8" s="16">
        <f aca="true" t="shared" si="0" ref="B8:B30">B7+1</f>
        <v>3</v>
      </c>
      <c r="C8" s="16">
        <v>2</v>
      </c>
      <c r="D8" s="16">
        <v>4</v>
      </c>
      <c r="E8" s="1">
        <v>7</v>
      </c>
      <c r="F8" s="1">
        <v>2</v>
      </c>
      <c r="G8" s="1">
        <v>3</v>
      </c>
      <c r="I8" s="11">
        <f>IF(C8=0,0,IF(C8=1,0,IF(C8=2,1,IF(C8=3,1))))</f>
        <v>1</v>
      </c>
      <c r="J8" s="11">
        <f>IF(C8=0,0,IF(C8=1,1,IF(C8=2,0,IF(C8=3,1))))</f>
        <v>0</v>
      </c>
      <c r="K8" s="11">
        <f>IF(D8=0,0,IF(D8=1,0,IF(D8=2,0,IF(D8=3,0,IF(D8=4,1,IF(D8=5,1,IF(D8=6,1,IF(D8=7,1))))))))</f>
        <v>1</v>
      </c>
      <c r="L8" s="11">
        <f>IF(D8=0,0,IF(D8=1,0,IF(D8=2,1,IF(D8=3,1,IF(D8=4,0,IF(D8=5,0,IF(D8=6,1,IF(D8=7,1))))))))</f>
        <v>0</v>
      </c>
      <c r="M8" s="11">
        <f>IF(D8=0,0,IF(D8=1,1,IF(D8=2,0,IF(D8=3,1,IF(D8=4,0,IF(D8=5,1,IF(D8=6,0,IF(D8=7,1))))))))</f>
        <v>0</v>
      </c>
      <c r="N8" s="11">
        <f>IF(E8=0,0,IF(E8=1,0,IF(E8=2,0,IF(E8=3,0,IF(E8=4,1,IF(E8=5,1,IF(E8=6,1,IF(E8=7,1))))))))</f>
        <v>1</v>
      </c>
      <c r="O8" s="11">
        <f>IF(E8=0,0,IF(E8=1,0,IF(E8=2,1,IF(E8=3,1,IF(E8=4,0,IF(E8=5,0,IF(E8=6,1,IF(E8=7,1))))))))</f>
        <v>1</v>
      </c>
      <c r="P8" s="11">
        <f>IF(E8=0,0,IF(E8=1,1,IF(E8=2,0,IF(E8=3,1,IF(E8=4,0,IF(E8=5,1,IF(E8=6,0,IF(E8=7,1))))))))</f>
        <v>1</v>
      </c>
      <c r="Q8" s="11">
        <f>IF(F8=0,0,IF(F8=1,0,IF(F8=2,0,IF(F8=3,0,IF(F8=4,1,IF(F8=5,1,IF(F8=6,1,IF(F8=7,1))))))))</f>
        <v>0</v>
      </c>
      <c r="R8" s="11">
        <f>IF(F8=0,0,IF(F8=1,0,IF(F8=2,1,IF(F8=3,1,IF(F8=4,0,IF(F8=5,0,IF(F8=6,1,IF(F8=7,1))))))))</f>
        <v>1</v>
      </c>
      <c r="S8" s="11">
        <f>IF(F8=0,0,IF(F8=1,1,IF(F8=2,0,IF(F8=3,1,IF(F8=4,0,IF(F8=5,1,IF(F8=6,0,IF(F8=7,1))))))))</f>
        <v>0</v>
      </c>
      <c r="T8" s="11">
        <f>IF(G8=0,0,IF(G8=1,0,IF(G8=2,0,IF(G8=3,0,IF(G8=4,1,IF(G8=5,1,IF(G8=6,1,IF(G8=7,1))))))))</f>
        <v>0</v>
      </c>
      <c r="U8" s="11">
        <f>IF(G8=0,0,IF(G8=1,0,IF(G8=2,1,IF(G8=3,1,IF(G8=4,0,IF(G8=5,0,IF(G8=6,1,IF(G8=7,1))))))))</f>
        <v>1</v>
      </c>
      <c r="V8" s="11">
        <f>IF(G8=0,0,IF(G8=1,1,IF(G8=2,0,IF(G8=3,1,IF(G8=4,0,IF(G8=5,1,IF(G8=6,0,IF(G8=7,1))))))))</f>
        <v>1</v>
      </c>
      <c r="Y8">
        <v>4</v>
      </c>
      <c r="AA8">
        <v>1</v>
      </c>
      <c r="AB8">
        <v>0</v>
      </c>
      <c r="AC8">
        <v>0</v>
      </c>
    </row>
    <row r="9" spans="2:29" ht="12.75">
      <c r="B9" s="16">
        <f t="shared" si="0"/>
        <v>4</v>
      </c>
      <c r="C9" s="16">
        <v>3</v>
      </c>
      <c r="D9" s="16">
        <v>1</v>
      </c>
      <c r="E9" s="1">
        <v>7</v>
      </c>
      <c r="F9" s="1">
        <v>5</v>
      </c>
      <c r="G9" s="1">
        <v>1</v>
      </c>
      <c r="I9" s="11">
        <f aca="true" t="shared" si="1" ref="I9:I14">IF(C9=0,0,IF(C9=1,0,IF(C9=2,1,IF(C9=3,1))))</f>
        <v>1</v>
      </c>
      <c r="J9" s="11">
        <f aca="true" t="shared" si="2" ref="J9:J14">IF(C9=0,0,IF(C9=1,1,IF(C9=2,0,IF(C9=3,1))))</f>
        <v>1</v>
      </c>
      <c r="K9" s="11">
        <f aca="true" t="shared" si="3" ref="K9:K14">IF(D9=0,0,IF(D9=1,0,IF(D9=2,0,IF(D9=3,0,IF(D9=4,1,IF(D9=5,1,IF(D9=6,1,IF(D9=7,1))))))))</f>
        <v>0</v>
      </c>
      <c r="L9" s="11">
        <f aca="true" t="shared" si="4" ref="L9:L14">IF(D9=0,0,IF(D9=1,0,IF(D9=2,1,IF(D9=3,1,IF(D9=4,0,IF(D9=5,0,IF(D9=6,1,IF(D9=7,1))))))))</f>
        <v>0</v>
      </c>
      <c r="M9" s="11">
        <f aca="true" t="shared" si="5" ref="M9:M14">IF(D9=0,0,IF(D9=1,1,IF(D9=2,0,IF(D9=3,1,IF(D9=4,0,IF(D9=5,1,IF(D9=6,0,IF(D9=7,1))))))))</f>
        <v>1</v>
      </c>
      <c r="N9" s="11">
        <f aca="true" t="shared" si="6" ref="N9:N14">IF(E9=0,0,IF(E9=1,0,IF(E9=2,0,IF(E9=3,0,IF(E9=4,1,IF(E9=5,1,IF(E9=6,1,IF(E9=7,1))))))))</f>
        <v>1</v>
      </c>
      <c r="O9" s="11">
        <f aca="true" t="shared" si="7" ref="O9:O14">IF(E9=0,0,IF(E9=1,0,IF(E9=2,1,IF(E9=3,1,IF(E9=4,0,IF(E9=5,0,IF(E9=6,1,IF(E9=7,1))))))))</f>
        <v>1</v>
      </c>
      <c r="P9" s="11">
        <f aca="true" t="shared" si="8" ref="P9:P14">IF(E9=0,0,IF(E9=1,1,IF(E9=2,0,IF(E9=3,1,IF(E9=4,0,IF(E9=5,1,IF(E9=6,0,IF(E9=7,1))))))))</f>
        <v>1</v>
      </c>
      <c r="Q9" s="11">
        <f aca="true" t="shared" si="9" ref="Q9:Q14">IF(F9=0,0,IF(F9=1,0,IF(F9=2,0,IF(F9=3,0,IF(F9=4,1,IF(F9=5,1,IF(F9=6,1,IF(F9=7,1))))))))</f>
        <v>1</v>
      </c>
      <c r="R9" s="11">
        <f aca="true" t="shared" si="10" ref="R9:R14">IF(F9=0,0,IF(F9=1,0,IF(F9=2,1,IF(F9=3,1,IF(F9=4,0,IF(F9=5,0,IF(F9=6,1,IF(F9=7,1))))))))</f>
        <v>0</v>
      </c>
      <c r="S9" s="11">
        <f aca="true" t="shared" si="11" ref="S9:S14">IF(F9=0,0,IF(F9=1,1,IF(F9=2,0,IF(F9=3,1,IF(F9=4,0,IF(F9=5,1,IF(F9=6,0,IF(F9=7,1))))))))</f>
        <v>1</v>
      </c>
      <c r="T9" s="11">
        <f aca="true" t="shared" si="12" ref="T9:T14">IF(G9=0,0,IF(G9=1,0,IF(G9=2,0,IF(G9=3,0,IF(G9=4,1,IF(G9=5,1,IF(G9=6,1,IF(G9=7,1))))))))</f>
        <v>0</v>
      </c>
      <c r="U9" s="11">
        <f aca="true" t="shared" si="13" ref="U9:U14">IF(G9=0,0,IF(G9=1,0,IF(G9=2,1,IF(G9=3,1,IF(G9=4,0,IF(G9=5,0,IF(G9=6,1,IF(G9=7,1))))))))</f>
        <v>0</v>
      </c>
      <c r="V9" s="11">
        <f aca="true" t="shared" si="14" ref="V9:V14">IF(G9=0,0,IF(G9=1,1,IF(G9=2,0,IF(G9=3,1,IF(G9=4,0,IF(G9=5,1,IF(G9=6,0,IF(G9=7,1))))))))</f>
        <v>1</v>
      </c>
      <c r="Y9">
        <v>5</v>
      </c>
      <c r="AA9">
        <v>1</v>
      </c>
      <c r="AB9">
        <v>0</v>
      </c>
      <c r="AC9">
        <v>1</v>
      </c>
    </row>
    <row r="10" spans="2:29" ht="12.75">
      <c r="B10" s="16">
        <f t="shared" si="0"/>
        <v>5</v>
      </c>
      <c r="C10" s="16">
        <v>2</v>
      </c>
      <c r="D10" s="16">
        <v>7</v>
      </c>
      <c r="E10" s="1">
        <v>3</v>
      </c>
      <c r="F10" s="1">
        <v>6</v>
      </c>
      <c r="G10" s="1">
        <v>6</v>
      </c>
      <c r="I10" s="11">
        <f t="shared" si="1"/>
        <v>1</v>
      </c>
      <c r="J10" s="11">
        <f t="shared" si="2"/>
        <v>0</v>
      </c>
      <c r="K10" s="11">
        <f t="shared" si="3"/>
        <v>1</v>
      </c>
      <c r="L10" s="11">
        <f t="shared" si="4"/>
        <v>1</v>
      </c>
      <c r="M10" s="11">
        <f t="shared" si="5"/>
        <v>1</v>
      </c>
      <c r="N10" s="11">
        <f t="shared" si="6"/>
        <v>0</v>
      </c>
      <c r="O10" s="11">
        <f t="shared" si="7"/>
        <v>1</v>
      </c>
      <c r="P10" s="11">
        <f t="shared" si="8"/>
        <v>1</v>
      </c>
      <c r="Q10" s="11">
        <f t="shared" si="9"/>
        <v>1</v>
      </c>
      <c r="R10" s="11">
        <f t="shared" si="10"/>
        <v>1</v>
      </c>
      <c r="S10" s="11">
        <f t="shared" si="11"/>
        <v>0</v>
      </c>
      <c r="T10" s="11">
        <f t="shared" si="12"/>
        <v>1</v>
      </c>
      <c r="U10" s="11">
        <f t="shared" si="13"/>
        <v>1</v>
      </c>
      <c r="V10" s="11">
        <f t="shared" si="14"/>
        <v>0</v>
      </c>
      <c r="Y10">
        <v>6</v>
      </c>
      <c r="AA10">
        <v>1</v>
      </c>
      <c r="AB10">
        <v>1</v>
      </c>
      <c r="AC10">
        <v>0</v>
      </c>
    </row>
    <row r="11" spans="2:29" ht="12.75">
      <c r="B11" s="16">
        <f t="shared" si="0"/>
        <v>6</v>
      </c>
      <c r="C11" s="16">
        <v>2</v>
      </c>
      <c r="D11" s="16">
        <v>4</v>
      </c>
      <c r="E11" s="1">
        <v>6</v>
      </c>
      <c r="F11" s="1">
        <v>6</v>
      </c>
      <c r="G11" s="1">
        <v>0</v>
      </c>
      <c r="I11" s="11">
        <f t="shared" si="1"/>
        <v>1</v>
      </c>
      <c r="J11" s="11">
        <f t="shared" si="2"/>
        <v>0</v>
      </c>
      <c r="K11" s="11">
        <f t="shared" si="3"/>
        <v>1</v>
      </c>
      <c r="L11" s="11">
        <f t="shared" si="4"/>
        <v>0</v>
      </c>
      <c r="M11" s="11">
        <f t="shared" si="5"/>
        <v>0</v>
      </c>
      <c r="N11" s="11">
        <f t="shared" si="6"/>
        <v>1</v>
      </c>
      <c r="O11" s="11">
        <f t="shared" si="7"/>
        <v>1</v>
      </c>
      <c r="P11" s="11">
        <f t="shared" si="8"/>
        <v>0</v>
      </c>
      <c r="Q11" s="11">
        <f t="shared" si="9"/>
        <v>1</v>
      </c>
      <c r="R11" s="11">
        <f t="shared" si="10"/>
        <v>1</v>
      </c>
      <c r="S11" s="11">
        <f t="shared" si="11"/>
        <v>0</v>
      </c>
      <c r="T11" s="11">
        <f t="shared" si="12"/>
        <v>0</v>
      </c>
      <c r="U11" s="11">
        <f t="shared" si="13"/>
        <v>0</v>
      </c>
      <c r="V11" s="11">
        <f t="shared" si="14"/>
        <v>0</v>
      </c>
      <c r="Y11">
        <v>7</v>
      </c>
      <c r="AA11">
        <v>1</v>
      </c>
      <c r="AB11">
        <v>1</v>
      </c>
      <c r="AC11">
        <v>1</v>
      </c>
    </row>
    <row r="12" spans="2:22" ht="12.75">
      <c r="B12" s="16">
        <f t="shared" si="0"/>
        <v>7</v>
      </c>
      <c r="C12" s="16">
        <v>3</v>
      </c>
      <c r="D12" s="16">
        <v>3</v>
      </c>
      <c r="E12" s="1">
        <v>6</v>
      </c>
      <c r="F12" s="1">
        <v>5</v>
      </c>
      <c r="G12" s="1">
        <v>5</v>
      </c>
      <c r="I12" s="11">
        <f t="shared" si="1"/>
        <v>1</v>
      </c>
      <c r="J12" s="11">
        <f t="shared" si="2"/>
        <v>1</v>
      </c>
      <c r="K12" s="11">
        <f t="shared" si="3"/>
        <v>0</v>
      </c>
      <c r="L12" s="11">
        <f t="shared" si="4"/>
        <v>1</v>
      </c>
      <c r="M12" s="11">
        <f t="shared" si="5"/>
        <v>1</v>
      </c>
      <c r="N12" s="11">
        <f t="shared" si="6"/>
        <v>1</v>
      </c>
      <c r="O12" s="11">
        <f t="shared" si="7"/>
        <v>1</v>
      </c>
      <c r="P12" s="11">
        <f t="shared" si="8"/>
        <v>0</v>
      </c>
      <c r="Q12" s="11">
        <f t="shared" si="9"/>
        <v>1</v>
      </c>
      <c r="R12" s="11">
        <f t="shared" si="10"/>
        <v>0</v>
      </c>
      <c r="S12" s="11">
        <f t="shared" si="11"/>
        <v>1</v>
      </c>
      <c r="T12" s="11">
        <f t="shared" si="12"/>
        <v>1</v>
      </c>
      <c r="U12" s="11">
        <f t="shared" si="13"/>
        <v>0</v>
      </c>
      <c r="V12" s="11">
        <f t="shared" si="14"/>
        <v>1</v>
      </c>
    </row>
    <row r="13" spans="2:22" ht="12.75">
      <c r="B13" s="16">
        <f t="shared" si="0"/>
        <v>8</v>
      </c>
      <c r="C13" s="16">
        <v>2</v>
      </c>
      <c r="D13" s="16">
        <v>7</v>
      </c>
      <c r="E13" s="1">
        <v>4</v>
      </c>
      <c r="F13" s="1">
        <v>5</v>
      </c>
      <c r="G13" s="1">
        <v>0</v>
      </c>
      <c r="I13" s="11">
        <f t="shared" si="1"/>
        <v>1</v>
      </c>
      <c r="J13" s="11">
        <f t="shared" si="2"/>
        <v>0</v>
      </c>
      <c r="K13" s="11">
        <f t="shared" si="3"/>
        <v>1</v>
      </c>
      <c r="L13" s="11">
        <f t="shared" si="4"/>
        <v>1</v>
      </c>
      <c r="M13" s="11">
        <f t="shared" si="5"/>
        <v>1</v>
      </c>
      <c r="N13" s="11">
        <f t="shared" si="6"/>
        <v>1</v>
      </c>
      <c r="O13" s="11">
        <f t="shared" si="7"/>
        <v>0</v>
      </c>
      <c r="P13" s="11">
        <f t="shared" si="8"/>
        <v>0</v>
      </c>
      <c r="Q13" s="11">
        <f t="shared" si="9"/>
        <v>1</v>
      </c>
      <c r="R13" s="11">
        <f t="shared" si="10"/>
        <v>0</v>
      </c>
      <c r="S13" s="11">
        <f t="shared" si="11"/>
        <v>1</v>
      </c>
      <c r="T13" s="11">
        <f t="shared" si="12"/>
        <v>0</v>
      </c>
      <c r="U13" s="11">
        <f t="shared" si="13"/>
        <v>0</v>
      </c>
      <c r="V13" s="11">
        <f t="shared" si="14"/>
        <v>0</v>
      </c>
    </row>
    <row r="14" spans="2:22" ht="12.75">
      <c r="B14" s="16">
        <f t="shared" si="0"/>
        <v>9</v>
      </c>
      <c r="C14" s="16">
        <v>0</v>
      </c>
      <c r="D14" s="16">
        <v>7</v>
      </c>
      <c r="E14" s="1">
        <v>6</v>
      </c>
      <c r="F14" s="1">
        <v>2</v>
      </c>
      <c r="G14" s="1">
        <v>6</v>
      </c>
      <c r="I14" s="11">
        <f t="shared" si="1"/>
        <v>0</v>
      </c>
      <c r="J14" s="11">
        <f t="shared" si="2"/>
        <v>0</v>
      </c>
      <c r="K14" s="11">
        <f t="shared" si="3"/>
        <v>1</v>
      </c>
      <c r="L14" s="11">
        <f t="shared" si="4"/>
        <v>1</v>
      </c>
      <c r="M14" s="11">
        <f t="shared" si="5"/>
        <v>1</v>
      </c>
      <c r="N14" s="11">
        <f t="shared" si="6"/>
        <v>1</v>
      </c>
      <c r="O14" s="11">
        <f t="shared" si="7"/>
        <v>1</v>
      </c>
      <c r="P14" s="11">
        <f t="shared" si="8"/>
        <v>0</v>
      </c>
      <c r="Q14" s="11">
        <f t="shared" si="9"/>
        <v>0</v>
      </c>
      <c r="R14" s="11">
        <f t="shared" si="10"/>
        <v>1</v>
      </c>
      <c r="S14" s="11">
        <f t="shared" si="11"/>
        <v>0</v>
      </c>
      <c r="T14" s="11">
        <f t="shared" si="12"/>
        <v>1</v>
      </c>
      <c r="U14" s="11">
        <f t="shared" si="13"/>
        <v>1</v>
      </c>
      <c r="V14" s="11">
        <f t="shared" si="14"/>
        <v>0</v>
      </c>
    </row>
    <row r="15" spans="2:22" ht="12.75">
      <c r="B15" s="16">
        <f t="shared" si="0"/>
        <v>10</v>
      </c>
      <c r="C15" s="16">
        <v>0</v>
      </c>
      <c r="D15" s="16">
        <v>1</v>
      </c>
      <c r="E15" s="1">
        <v>7</v>
      </c>
      <c r="F15" s="1">
        <v>0</v>
      </c>
      <c r="G15" s="1">
        <v>5</v>
      </c>
      <c r="I15" s="11">
        <f aca="true" t="shared" si="15" ref="I15:I25">IF(C15=0,0,IF(C15=1,0,IF(C15=2,1,IF(C15=3,1))))</f>
        <v>0</v>
      </c>
      <c r="J15" s="11">
        <f aca="true" t="shared" si="16" ref="J15:J25">IF(C15=0,0,IF(C15=1,1,IF(C15=2,0,IF(C15=3,1))))</f>
        <v>0</v>
      </c>
      <c r="K15" s="11">
        <f aca="true" t="shared" si="17" ref="K15:K25">IF(D15=0,0,IF(D15=1,0,IF(D15=2,0,IF(D15=3,0,IF(D15=4,1,IF(D15=5,1,IF(D15=6,1,IF(D15=7,1))))))))</f>
        <v>0</v>
      </c>
      <c r="L15" s="11">
        <f aca="true" t="shared" si="18" ref="L15:L25">IF(D15=0,0,IF(D15=1,0,IF(D15=2,1,IF(D15=3,1,IF(D15=4,0,IF(D15=5,0,IF(D15=6,1,IF(D15=7,1))))))))</f>
        <v>0</v>
      </c>
      <c r="M15" s="11">
        <f aca="true" t="shared" si="19" ref="M15:M25">IF(D15=0,0,IF(D15=1,1,IF(D15=2,0,IF(D15=3,1,IF(D15=4,0,IF(D15=5,1,IF(D15=6,0,IF(D15=7,1))))))))</f>
        <v>1</v>
      </c>
      <c r="N15" s="11">
        <f aca="true" t="shared" si="20" ref="N15:N25">IF(E15=0,0,IF(E15=1,0,IF(E15=2,0,IF(E15=3,0,IF(E15=4,1,IF(E15=5,1,IF(E15=6,1,IF(E15=7,1))))))))</f>
        <v>1</v>
      </c>
      <c r="O15" s="11">
        <f aca="true" t="shared" si="21" ref="O15:O25">IF(E15=0,0,IF(E15=1,0,IF(E15=2,1,IF(E15=3,1,IF(E15=4,0,IF(E15=5,0,IF(E15=6,1,IF(E15=7,1))))))))</f>
        <v>1</v>
      </c>
      <c r="P15" s="11">
        <f aca="true" t="shared" si="22" ref="P15:P25">IF(E15=0,0,IF(E15=1,1,IF(E15=2,0,IF(E15=3,1,IF(E15=4,0,IF(E15=5,1,IF(E15=6,0,IF(E15=7,1))))))))</f>
        <v>1</v>
      </c>
      <c r="Q15" s="11">
        <f aca="true" t="shared" si="23" ref="Q15:Q25">IF(F15=0,0,IF(F15=1,0,IF(F15=2,0,IF(F15=3,0,IF(F15=4,1,IF(F15=5,1,IF(F15=6,1,IF(F15=7,1))))))))</f>
        <v>0</v>
      </c>
      <c r="R15" s="11">
        <f aca="true" t="shared" si="24" ref="R15:R25">IF(F15=0,0,IF(F15=1,0,IF(F15=2,1,IF(F15=3,1,IF(F15=4,0,IF(F15=5,0,IF(F15=6,1,IF(F15=7,1))))))))</f>
        <v>0</v>
      </c>
      <c r="S15" s="11">
        <f aca="true" t="shared" si="25" ref="S15:S25">IF(F15=0,0,IF(F15=1,1,IF(F15=2,0,IF(F15=3,1,IF(F15=4,0,IF(F15=5,1,IF(F15=6,0,IF(F15=7,1))))))))</f>
        <v>0</v>
      </c>
      <c r="T15" s="11">
        <f aca="true" t="shared" si="26" ref="T15:T25">IF(G15=0,0,IF(G15=1,0,IF(G15=2,0,IF(G15=3,0,IF(G15=4,1,IF(G15=5,1,IF(G15=6,1,IF(G15=7,1))))))))</f>
        <v>1</v>
      </c>
      <c r="U15" s="11">
        <f aca="true" t="shared" si="27" ref="U15:U25">IF(G15=0,0,IF(G15=1,0,IF(G15=2,1,IF(G15=3,1,IF(G15=4,0,IF(G15=5,0,IF(G15=6,1,IF(G15=7,1))))))))</f>
        <v>0</v>
      </c>
      <c r="V15" s="11">
        <f aca="true" t="shared" si="28" ref="V15:V25">IF(G15=0,0,IF(G15=1,1,IF(G15=2,0,IF(G15=3,1,IF(G15=4,0,IF(G15=5,1,IF(G15=6,0,IF(G15=7,1))))))))</f>
        <v>1</v>
      </c>
    </row>
    <row r="16" spans="2:22" ht="12.75">
      <c r="B16" s="16">
        <f t="shared" si="0"/>
        <v>11</v>
      </c>
      <c r="C16" s="16">
        <v>1</v>
      </c>
      <c r="D16" s="16">
        <v>2</v>
      </c>
      <c r="E16" s="1">
        <v>7</v>
      </c>
      <c r="F16" s="1">
        <v>1</v>
      </c>
      <c r="G16" s="1">
        <v>7</v>
      </c>
      <c r="I16" s="11">
        <f t="shared" si="15"/>
        <v>0</v>
      </c>
      <c r="J16" s="11">
        <f t="shared" si="16"/>
        <v>1</v>
      </c>
      <c r="K16" s="11">
        <f t="shared" si="17"/>
        <v>0</v>
      </c>
      <c r="L16" s="11">
        <f t="shared" si="18"/>
        <v>1</v>
      </c>
      <c r="M16" s="11">
        <f t="shared" si="19"/>
        <v>0</v>
      </c>
      <c r="N16" s="11">
        <f t="shared" si="20"/>
        <v>1</v>
      </c>
      <c r="O16" s="11">
        <f t="shared" si="21"/>
        <v>1</v>
      </c>
      <c r="P16" s="11">
        <f t="shared" si="22"/>
        <v>1</v>
      </c>
      <c r="Q16" s="11">
        <f t="shared" si="23"/>
        <v>0</v>
      </c>
      <c r="R16" s="11">
        <f t="shared" si="24"/>
        <v>0</v>
      </c>
      <c r="S16" s="11">
        <f t="shared" si="25"/>
        <v>1</v>
      </c>
      <c r="T16" s="11">
        <f t="shared" si="26"/>
        <v>1</v>
      </c>
      <c r="U16" s="11">
        <f t="shared" si="27"/>
        <v>1</v>
      </c>
      <c r="V16" s="11">
        <f t="shared" si="28"/>
        <v>1</v>
      </c>
    </row>
    <row r="17" spans="2:22" ht="12.75">
      <c r="B17" s="16">
        <f t="shared" si="0"/>
        <v>12</v>
      </c>
      <c r="C17" s="16">
        <v>3</v>
      </c>
      <c r="D17" s="16">
        <v>2</v>
      </c>
      <c r="E17" s="1">
        <v>1</v>
      </c>
      <c r="F17" s="1">
        <v>2</v>
      </c>
      <c r="G17" s="1">
        <v>2</v>
      </c>
      <c r="I17" s="11">
        <f t="shared" si="15"/>
        <v>1</v>
      </c>
      <c r="J17" s="11">
        <f t="shared" si="16"/>
        <v>1</v>
      </c>
      <c r="K17" s="11">
        <f t="shared" si="17"/>
        <v>0</v>
      </c>
      <c r="L17" s="11">
        <f t="shared" si="18"/>
        <v>1</v>
      </c>
      <c r="M17" s="11">
        <f t="shared" si="19"/>
        <v>0</v>
      </c>
      <c r="N17" s="11">
        <f t="shared" si="20"/>
        <v>0</v>
      </c>
      <c r="O17" s="11">
        <f t="shared" si="21"/>
        <v>0</v>
      </c>
      <c r="P17" s="11">
        <f t="shared" si="22"/>
        <v>1</v>
      </c>
      <c r="Q17" s="11">
        <f t="shared" si="23"/>
        <v>0</v>
      </c>
      <c r="R17" s="11">
        <f t="shared" si="24"/>
        <v>1</v>
      </c>
      <c r="S17" s="11">
        <f t="shared" si="25"/>
        <v>0</v>
      </c>
      <c r="T17" s="11">
        <f t="shared" si="26"/>
        <v>0</v>
      </c>
      <c r="U17" s="11">
        <f t="shared" si="27"/>
        <v>1</v>
      </c>
      <c r="V17" s="11">
        <f t="shared" si="28"/>
        <v>0</v>
      </c>
    </row>
    <row r="18" spans="2:22" ht="12.75">
      <c r="B18" s="16">
        <f t="shared" si="0"/>
        <v>13</v>
      </c>
      <c r="C18" s="16">
        <v>1</v>
      </c>
      <c r="D18" s="16">
        <v>6</v>
      </c>
      <c r="E18" s="1">
        <v>0</v>
      </c>
      <c r="F18" s="1">
        <v>7</v>
      </c>
      <c r="G18" s="1">
        <v>5</v>
      </c>
      <c r="I18" s="11">
        <f t="shared" si="15"/>
        <v>0</v>
      </c>
      <c r="J18" s="11">
        <f t="shared" si="16"/>
        <v>1</v>
      </c>
      <c r="K18" s="11">
        <f t="shared" si="17"/>
        <v>1</v>
      </c>
      <c r="L18" s="11">
        <f t="shared" si="18"/>
        <v>1</v>
      </c>
      <c r="M18" s="11">
        <f t="shared" si="19"/>
        <v>0</v>
      </c>
      <c r="N18" s="11">
        <f t="shared" si="20"/>
        <v>0</v>
      </c>
      <c r="O18" s="11">
        <f t="shared" si="21"/>
        <v>0</v>
      </c>
      <c r="P18" s="11">
        <f t="shared" si="22"/>
        <v>0</v>
      </c>
      <c r="Q18" s="11">
        <f t="shared" si="23"/>
        <v>1</v>
      </c>
      <c r="R18" s="11">
        <f t="shared" si="24"/>
        <v>1</v>
      </c>
      <c r="S18" s="11">
        <f t="shared" si="25"/>
        <v>1</v>
      </c>
      <c r="T18" s="11">
        <f t="shared" si="26"/>
        <v>1</v>
      </c>
      <c r="U18" s="11">
        <f t="shared" si="27"/>
        <v>0</v>
      </c>
      <c r="V18" s="11">
        <f t="shared" si="28"/>
        <v>1</v>
      </c>
    </row>
    <row r="19" spans="2:22" ht="12.75">
      <c r="B19" s="16">
        <f t="shared" si="0"/>
        <v>14</v>
      </c>
      <c r="C19" s="16">
        <v>1</v>
      </c>
      <c r="D19" s="16">
        <v>6</v>
      </c>
      <c r="E19" s="1">
        <v>6</v>
      </c>
      <c r="F19" s="1">
        <v>4</v>
      </c>
      <c r="G19" s="1">
        <v>4</v>
      </c>
      <c r="H19" s="60">
        <v>4</v>
      </c>
      <c r="I19" s="11">
        <f t="shared" si="15"/>
        <v>0</v>
      </c>
      <c r="J19" s="11">
        <f t="shared" si="16"/>
        <v>1</v>
      </c>
      <c r="K19" s="11">
        <f t="shared" si="17"/>
        <v>1</v>
      </c>
      <c r="L19" s="11">
        <f t="shared" si="18"/>
        <v>1</v>
      </c>
      <c r="M19" s="11">
        <f t="shared" si="19"/>
        <v>0</v>
      </c>
      <c r="N19" s="11">
        <f t="shared" si="20"/>
        <v>1</v>
      </c>
      <c r="O19" s="11">
        <f t="shared" si="21"/>
        <v>1</v>
      </c>
      <c r="P19" s="11">
        <f t="shared" si="22"/>
        <v>0</v>
      </c>
      <c r="Q19" s="11">
        <f t="shared" si="23"/>
        <v>1</v>
      </c>
      <c r="R19" s="11">
        <f t="shared" si="24"/>
        <v>0</v>
      </c>
      <c r="S19" s="11">
        <f t="shared" si="25"/>
        <v>0</v>
      </c>
      <c r="T19" s="11">
        <f t="shared" si="26"/>
        <v>1</v>
      </c>
      <c r="U19" s="11">
        <f t="shared" si="27"/>
        <v>0</v>
      </c>
      <c r="V19" s="11">
        <f t="shared" si="28"/>
        <v>0</v>
      </c>
    </row>
    <row r="20" spans="2:22" ht="12.75">
      <c r="B20" s="16">
        <f t="shared" si="0"/>
        <v>15</v>
      </c>
      <c r="C20" s="16">
        <v>3</v>
      </c>
      <c r="D20" s="16">
        <v>4</v>
      </c>
      <c r="E20" s="1">
        <v>5</v>
      </c>
      <c r="F20" s="1">
        <v>5</v>
      </c>
      <c r="G20" s="1">
        <v>6</v>
      </c>
      <c r="I20" s="11">
        <f t="shared" si="15"/>
        <v>1</v>
      </c>
      <c r="J20" s="11">
        <f t="shared" si="16"/>
        <v>1</v>
      </c>
      <c r="K20" s="11">
        <f t="shared" si="17"/>
        <v>1</v>
      </c>
      <c r="L20" s="11">
        <f t="shared" si="18"/>
        <v>0</v>
      </c>
      <c r="M20" s="11">
        <f t="shared" si="19"/>
        <v>0</v>
      </c>
      <c r="N20" s="11">
        <f t="shared" si="20"/>
        <v>1</v>
      </c>
      <c r="O20" s="11">
        <f t="shared" si="21"/>
        <v>0</v>
      </c>
      <c r="P20" s="11">
        <f t="shared" si="22"/>
        <v>1</v>
      </c>
      <c r="Q20" s="11">
        <f t="shared" si="23"/>
        <v>1</v>
      </c>
      <c r="R20" s="11">
        <f t="shared" si="24"/>
        <v>0</v>
      </c>
      <c r="S20" s="11">
        <f t="shared" si="25"/>
        <v>1</v>
      </c>
      <c r="T20" s="11">
        <f t="shared" si="26"/>
        <v>1</v>
      </c>
      <c r="U20" s="11">
        <f t="shared" si="27"/>
        <v>1</v>
      </c>
      <c r="V20" s="11">
        <f t="shared" si="28"/>
        <v>0</v>
      </c>
    </row>
    <row r="21" spans="2:22" ht="12.75">
      <c r="B21" s="16">
        <f t="shared" si="0"/>
        <v>16</v>
      </c>
      <c r="C21" s="16">
        <v>0</v>
      </c>
      <c r="D21" s="16">
        <v>2</v>
      </c>
      <c r="E21" s="1">
        <v>4</v>
      </c>
      <c r="F21" s="1">
        <v>7</v>
      </c>
      <c r="G21" s="1">
        <v>7</v>
      </c>
      <c r="I21" s="11">
        <f t="shared" si="15"/>
        <v>0</v>
      </c>
      <c r="J21" s="11">
        <f t="shared" si="16"/>
        <v>0</v>
      </c>
      <c r="K21" s="11">
        <f t="shared" si="17"/>
        <v>0</v>
      </c>
      <c r="L21" s="11">
        <f t="shared" si="18"/>
        <v>1</v>
      </c>
      <c r="M21" s="11">
        <f t="shared" si="19"/>
        <v>0</v>
      </c>
      <c r="N21" s="11">
        <f t="shared" si="20"/>
        <v>1</v>
      </c>
      <c r="O21" s="11">
        <f t="shared" si="21"/>
        <v>0</v>
      </c>
      <c r="P21" s="11">
        <f t="shared" si="22"/>
        <v>0</v>
      </c>
      <c r="Q21" s="11">
        <f t="shared" si="23"/>
        <v>1</v>
      </c>
      <c r="R21" s="11">
        <f t="shared" si="24"/>
        <v>1</v>
      </c>
      <c r="S21" s="11">
        <f t="shared" si="25"/>
        <v>1</v>
      </c>
      <c r="T21" s="11">
        <f t="shared" si="26"/>
        <v>1</v>
      </c>
      <c r="U21" s="11">
        <f t="shared" si="27"/>
        <v>1</v>
      </c>
      <c r="V21" s="11">
        <f t="shared" si="28"/>
        <v>1</v>
      </c>
    </row>
    <row r="22" spans="2:22" ht="12.75">
      <c r="B22" s="16">
        <f t="shared" si="0"/>
        <v>17</v>
      </c>
      <c r="C22" s="16">
        <v>0</v>
      </c>
      <c r="D22" s="16">
        <v>2</v>
      </c>
      <c r="E22" s="1">
        <v>2</v>
      </c>
      <c r="F22" s="1">
        <v>6</v>
      </c>
      <c r="G22" s="1">
        <v>5</v>
      </c>
      <c r="I22" s="11">
        <f t="shared" si="15"/>
        <v>0</v>
      </c>
      <c r="J22" s="11">
        <f t="shared" si="16"/>
        <v>0</v>
      </c>
      <c r="K22" s="11">
        <f t="shared" si="17"/>
        <v>0</v>
      </c>
      <c r="L22" s="11">
        <f t="shared" si="18"/>
        <v>1</v>
      </c>
      <c r="M22" s="11">
        <f t="shared" si="19"/>
        <v>0</v>
      </c>
      <c r="N22" s="11">
        <f t="shared" si="20"/>
        <v>0</v>
      </c>
      <c r="O22" s="11">
        <f t="shared" si="21"/>
        <v>1</v>
      </c>
      <c r="P22" s="11">
        <f t="shared" si="22"/>
        <v>0</v>
      </c>
      <c r="Q22" s="11">
        <f t="shared" si="23"/>
        <v>1</v>
      </c>
      <c r="R22" s="11">
        <f t="shared" si="24"/>
        <v>1</v>
      </c>
      <c r="S22" s="11">
        <f t="shared" si="25"/>
        <v>0</v>
      </c>
      <c r="T22" s="11">
        <f t="shared" si="26"/>
        <v>1</v>
      </c>
      <c r="U22" s="11">
        <f t="shared" si="27"/>
        <v>0</v>
      </c>
      <c r="V22" s="11">
        <f t="shared" si="28"/>
        <v>1</v>
      </c>
    </row>
    <row r="23" spans="2:22" ht="12.75">
      <c r="B23" s="16">
        <f t="shared" si="0"/>
        <v>18</v>
      </c>
      <c r="C23" s="16">
        <v>0</v>
      </c>
      <c r="D23" s="16">
        <v>6</v>
      </c>
      <c r="E23" s="1">
        <v>4</v>
      </c>
      <c r="F23" s="1">
        <v>3</v>
      </c>
      <c r="G23" s="1">
        <v>0</v>
      </c>
      <c r="I23" s="11">
        <f t="shared" si="15"/>
        <v>0</v>
      </c>
      <c r="J23" s="11">
        <f t="shared" si="16"/>
        <v>0</v>
      </c>
      <c r="K23" s="11">
        <f t="shared" si="17"/>
        <v>1</v>
      </c>
      <c r="L23" s="11">
        <f t="shared" si="18"/>
        <v>1</v>
      </c>
      <c r="M23" s="11">
        <f t="shared" si="19"/>
        <v>0</v>
      </c>
      <c r="N23" s="11">
        <f t="shared" si="20"/>
        <v>1</v>
      </c>
      <c r="O23" s="11">
        <f t="shared" si="21"/>
        <v>0</v>
      </c>
      <c r="P23" s="11">
        <f t="shared" si="22"/>
        <v>0</v>
      </c>
      <c r="Q23" s="11">
        <f t="shared" si="23"/>
        <v>0</v>
      </c>
      <c r="R23" s="11">
        <f t="shared" si="24"/>
        <v>1</v>
      </c>
      <c r="S23" s="11">
        <f t="shared" si="25"/>
        <v>1</v>
      </c>
      <c r="T23" s="11">
        <f t="shared" si="26"/>
        <v>0</v>
      </c>
      <c r="U23" s="11">
        <f t="shared" si="27"/>
        <v>0</v>
      </c>
      <c r="V23" s="11">
        <f t="shared" si="28"/>
        <v>0</v>
      </c>
    </row>
    <row r="24" spans="2:22" ht="12.75">
      <c r="B24" s="16">
        <f t="shared" si="0"/>
        <v>19</v>
      </c>
      <c r="C24" s="16">
        <v>2</v>
      </c>
      <c r="D24" s="16">
        <v>5</v>
      </c>
      <c r="E24" s="1">
        <v>0</v>
      </c>
      <c r="F24" s="1">
        <v>4</v>
      </c>
      <c r="G24" s="1">
        <v>6</v>
      </c>
      <c r="I24" s="11">
        <f t="shared" si="15"/>
        <v>1</v>
      </c>
      <c r="J24" s="11">
        <f t="shared" si="16"/>
        <v>0</v>
      </c>
      <c r="K24" s="11">
        <f t="shared" si="17"/>
        <v>1</v>
      </c>
      <c r="L24" s="11">
        <f t="shared" si="18"/>
        <v>0</v>
      </c>
      <c r="M24" s="11">
        <f t="shared" si="19"/>
        <v>1</v>
      </c>
      <c r="N24" s="11">
        <f t="shared" si="20"/>
        <v>0</v>
      </c>
      <c r="O24" s="11">
        <f t="shared" si="21"/>
        <v>0</v>
      </c>
      <c r="P24" s="11">
        <f t="shared" si="22"/>
        <v>0</v>
      </c>
      <c r="Q24" s="11">
        <f t="shared" si="23"/>
        <v>1</v>
      </c>
      <c r="R24" s="11">
        <f t="shared" si="24"/>
        <v>0</v>
      </c>
      <c r="S24" s="11">
        <f t="shared" si="25"/>
        <v>0</v>
      </c>
      <c r="T24" s="11">
        <f t="shared" si="26"/>
        <v>1</v>
      </c>
      <c r="U24" s="11">
        <f t="shared" si="27"/>
        <v>1</v>
      </c>
      <c r="V24" s="11">
        <f t="shared" si="28"/>
        <v>0</v>
      </c>
    </row>
    <row r="25" spans="2:22" ht="12.75">
      <c r="B25" s="16">
        <f t="shared" si="0"/>
        <v>20</v>
      </c>
      <c r="C25" s="16">
        <v>1</v>
      </c>
      <c r="D25" s="16">
        <v>2</v>
      </c>
      <c r="E25" s="1">
        <v>7</v>
      </c>
      <c r="F25" s="1">
        <v>3</v>
      </c>
      <c r="G25" s="1">
        <v>5</v>
      </c>
      <c r="I25" s="11">
        <f t="shared" si="15"/>
        <v>0</v>
      </c>
      <c r="J25" s="11">
        <f t="shared" si="16"/>
        <v>1</v>
      </c>
      <c r="K25" s="11">
        <f t="shared" si="17"/>
        <v>0</v>
      </c>
      <c r="L25" s="11">
        <f t="shared" si="18"/>
        <v>1</v>
      </c>
      <c r="M25" s="11">
        <f t="shared" si="19"/>
        <v>0</v>
      </c>
      <c r="N25" s="11">
        <f t="shared" si="20"/>
        <v>1</v>
      </c>
      <c r="O25" s="11">
        <f t="shared" si="21"/>
        <v>1</v>
      </c>
      <c r="P25" s="11">
        <f t="shared" si="22"/>
        <v>1</v>
      </c>
      <c r="Q25" s="11">
        <f t="shared" si="23"/>
        <v>0</v>
      </c>
      <c r="R25" s="11">
        <f t="shared" si="24"/>
        <v>1</v>
      </c>
      <c r="S25" s="11">
        <f t="shared" si="25"/>
        <v>1</v>
      </c>
      <c r="T25" s="11">
        <f t="shared" si="26"/>
        <v>1</v>
      </c>
      <c r="U25" s="11">
        <f t="shared" si="27"/>
        <v>0</v>
      </c>
      <c r="V25" s="11">
        <f t="shared" si="28"/>
        <v>1</v>
      </c>
    </row>
    <row r="26" spans="2:22" ht="12.75">
      <c r="B26" s="16">
        <f t="shared" si="0"/>
        <v>21</v>
      </c>
      <c r="C26" s="16">
        <v>0</v>
      </c>
      <c r="D26" s="16">
        <v>4</v>
      </c>
      <c r="E26" s="1">
        <v>2</v>
      </c>
      <c r="F26" s="1">
        <v>6</v>
      </c>
      <c r="G26" s="1">
        <v>2</v>
      </c>
      <c r="I26" s="11">
        <f>IF(C26=0,0,IF(C26=1,0,IF(C26=2,1,IF(C26=3,1))))</f>
        <v>0</v>
      </c>
      <c r="J26" s="11">
        <f>IF(C26=0,0,IF(C26=1,1,IF(C26=2,0,IF(C26=3,1))))</f>
        <v>0</v>
      </c>
      <c r="K26" s="11">
        <f>IF(D26=0,0,IF(D26=1,0,IF(D26=2,0,IF(D26=3,0,IF(D26=4,1,IF(D26=5,1,IF(D26=6,1,IF(D26=7,1))))))))</f>
        <v>1</v>
      </c>
      <c r="L26" s="11">
        <f>IF(D26=0,0,IF(D26=1,0,IF(D26=2,1,IF(D26=3,1,IF(D26=4,0,IF(D26=5,0,IF(D26=6,1,IF(D26=7,1))))))))</f>
        <v>0</v>
      </c>
      <c r="M26" s="11">
        <f>IF(D26=0,0,IF(D26=1,1,IF(D26=2,0,IF(D26=3,1,IF(D26=4,0,IF(D26=5,1,IF(D26=6,0,IF(D26=7,1))))))))</f>
        <v>0</v>
      </c>
      <c r="N26" s="11">
        <f>IF(E26=0,0,IF(E26=1,0,IF(E26=2,0,IF(E26=3,0,IF(E26=4,1,IF(E26=5,1,IF(E26=6,1,IF(E26=7,1))))))))</f>
        <v>0</v>
      </c>
      <c r="O26" s="11">
        <f>IF(E26=0,0,IF(E26=1,0,IF(E26=2,1,IF(E26=3,1,IF(E26=4,0,IF(E26=5,0,IF(E26=6,1,IF(E26=7,1))))))))</f>
        <v>1</v>
      </c>
      <c r="P26" s="11">
        <f>IF(E26=0,0,IF(E26=1,1,IF(E26=2,0,IF(E26=3,1,IF(E26=4,0,IF(E26=5,1,IF(E26=6,0,IF(E26=7,1))))))))</f>
        <v>0</v>
      </c>
      <c r="Q26" s="11">
        <f>IF(F26=0,0,IF(F26=1,0,IF(F26=2,0,IF(F26=3,0,IF(F26=4,1,IF(F26=5,1,IF(F26=6,1,IF(F26=7,1))))))))</f>
        <v>1</v>
      </c>
      <c r="R26" s="11">
        <f>IF(F26=0,0,IF(F26=1,0,IF(F26=2,1,IF(F26=3,1,IF(F26=4,0,IF(F26=5,0,IF(F26=6,1,IF(F26=7,1))))))))</f>
        <v>1</v>
      </c>
      <c r="S26" s="11">
        <f>IF(F26=0,0,IF(F26=1,1,IF(F26=2,0,IF(F26=3,1,IF(F26=4,0,IF(F26=5,1,IF(F26=6,0,IF(F26=7,1))))))))</f>
        <v>0</v>
      </c>
      <c r="T26" s="11">
        <f>IF(G26=0,0,IF(G26=1,0,IF(G26=2,0,IF(G26=3,0,IF(G26=4,1,IF(G26=5,1,IF(G26=6,1,IF(G26=7,1))))))))</f>
        <v>0</v>
      </c>
      <c r="U26" s="11">
        <f>IF(G26=0,0,IF(G26=1,0,IF(G26=2,1,IF(G26=3,1,IF(G26=4,0,IF(G26=5,0,IF(G26=6,1,IF(G26=7,1))))))))</f>
        <v>1</v>
      </c>
      <c r="V26" s="11">
        <f>IF(G26=0,0,IF(G26=1,1,IF(G26=2,0,IF(G26=3,1,IF(G26=4,0,IF(G26=5,1,IF(G26=6,0,IF(G26=7,1))))))))</f>
        <v>0</v>
      </c>
    </row>
    <row r="27" spans="2:22" ht="12.75">
      <c r="B27" s="16">
        <f t="shared" si="0"/>
        <v>22</v>
      </c>
      <c r="C27" s="16">
        <v>1</v>
      </c>
      <c r="D27" s="16">
        <v>1</v>
      </c>
      <c r="E27" s="1">
        <v>2</v>
      </c>
      <c r="F27" s="1">
        <v>3</v>
      </c>
      <c r="G27" s="1">
        <v>0</v>
      </c>
      <c r="I27" s="11">
        <f>IF(C27=0,0,IF(C27=1,0,IF(C27=2,1,IF(C27=3,1))))</f>
        <v>0</v>
      </c>
      <c r="J27" s="11">
        <f>IF(C27=0,0,IF(C27=1,1,IF(C27=2,0,IF(C27=3,1))))</f>
        <v>1</v>
      </c>
      <c r="K27" s="11">
        <f>IF(D27=0,0,IF(D27=1,0,IF(D27=2,0,IF(D27=3,0,IF(D27=4,1,IF(D27=5,1,IF(D27=6,1,IF(D27=7,1))))))))</f>
        <v>0</v>
      </c>
      <c r="L27" s="11">
        <f>IF(D27=0,0,IF(D27=1,0,IF(D27=2,1,IF(D27=3,1,IF(D27=4,0,IF(D27=5,0,IF(D27=6,1,IF(D27=7,1))))))))</f>
        <v>0</v>
      </c>
      <c r="M27" s="11">
        <f>IF(D27=0,0,IF(D27=1,1,IF(D27=2,0,IF(D27=3,1,IF(D27=4,0,IF(D27=5,1,IF(D27=6,0,IF(D27=7,1))))))))</f>
        <v>1</v>
      </c>
      <c r="N27" s="11">
        <f>IF(E27=0,0,IF(E27=1,0,IF(E27=2,0,IF(E27=3,0,IF(E27=4,1,IF(E27=5,1,IF(E27=6,1,IF(E27=7,1))))))))</f>
        <v>0</v>
      </c>
      <c r="O27" s="11">
        <f>IF(E27=0,0,IF(E27=1,0,IF(E27=2,1,IF(E27=3,1,IF(E27=4,0,IF(E27=5,0,IF(E27=6,1,IF(E27=7,1))))))))</f>
        <v>1</v>
      </c>
      <c r="P27" s="11">
        <f>IF(E27=0,0,IF(E27=1,1,IF(E27=2,0,IF(E27=3,1,IF(E27=4,0,IF(E27=5,1,IF(E27=6,0,IF(E27=7,1))))))))</f>
        <v>0</v>
      </c>
      <c r="Q27" s="11">
        <f>IF(F27=0,0,IF(F27=1,0,IF(F27=2,0,IF(F27=3,0,IF(F27=4,1,IF(F27=5,1,IF(F27=6,1,IF(F27=7,1))))))))</f>
        <v>0</v>
      </c>
      <c r="R27" s="11">
        <f>IF(F27=0,0,IF(F27=1,0,IF(F27=2,1,IF(F27=3,1,IF(F27=4,0,IF(F27=5,0,IF(F27=6,1,IF(F27=7,1))))))))</f>
        <v>1</v>
      </c>
      <c r="S27" s="11">
        <f>IF(F27=0,0,IF(F27=1,1,IF(F27=2,0,IF(F27=3,1,IF(F27=4,0,IF(F27=5,1,IF(F27=6,0,IF(F27=7,1))))))))</f>
        <v>1</v>
      </c>
      <c r="T27" s="11">
        <f>IF(G27=0,0,IF(G27=1,0,IF(G27=2,0,IF(G27=3,0,IF(G27=4,1,IF(G27=5,1,IF(G27=6,1,IF(G27=7,1))))))))</f>
        <v>0</v>
      </c>
      <c r="U27" s="11">
        <f>IF(G27=0,0,IF(G27=1,0,IF(G27=2,1,IF(G27=3,1,IF(G27=4,0,IF(G27=5,0,IF(G27=6,1,IF(G27=7,1))))))))</f>
        <v>0</v>
      </c>
      <c r="V27" s="11">
        <f>IF(G27=0,0,IF(G27=1,1,IF(G27=2,0,IF(G27=3,1,IF(G27=4,0,IF(G27=5,1,IF(G27=6,0,IF(G27=7,1))))))))</f>
        <v>0</v>
      </c>
    </row>
    <row r="28" spans="2:22" ht="12.75">
      <c r="B28" s="20">
        <f t="shared" si="0"/>
        <v>23</v>
      </c>
      <c r="C28" s="16">
        <v>0</v>
      </c>
      <c r="D28" s="16">
        <v>0</v>
      </c>
      <c r="E28" s="1">
        <v>0</v>
      </c>
      <c r="F28" s="1">
        <v>3</v>
      </c>
      <c r="G28" s="1">
        <v>7</v>
      </c>
      <c r="I28" s="11">
        <f>IF(C28=0,0,IF(C28=1,0,IF(C28=2,1,IF(C28=3,1))))</f>
        <v>0</v>
      </c>
      <c r="J28" s="11">
        <f>IF(C28=0,0,IF(C28=1,1,IF(C28=2,0,IF(C28=3,1))))</f>
        <v>0</v>
      </c>
      <c r="K28" s="11">
        <f>IF(D28=0,0,IF(D28=1,0,IF(D28=2,0,IF(D28=3,0,IF(D28=4,1,IF(D28=5,1,IF(D28=6,1,IF(D28=7,1))))))))</f>
        <v>0</v>
      </c>
      <c r="L28" s="11">
        <f>IF(D28=0,0,IF(D28=1,0,IF(D28=2,1,IF(D28=3,1,IF(D28=4,0,IF(D28=5,0,IF(D28=6,1,IF(D28=7,1))))))))</f>
        <v>0</v>
      </c>
      <c r="M28" s="11">
        <f>IF(D28=0,0,IF(D28=1,1,IF(D28=2,0,IF(D28=3,1,IF(D28=4,0,IF(D28=5,1,IF(D28=6,0,IF(D28=7,1))))))))</f>
        <v>0</v>
      </c>
      <c r="N28" s="11">
        <f>IF(E28=0,0,IF(E28=1,0,IF(E28=2,0,IF(E28=3,0,IF(E28=4,1,IF(E28=5,1,IF(E28=6,1,IF(E28=7,1))))))))</f>
        <v>0</v>
      </c>
      <c r="O28" s="11">
        <f>IF(E28=0,0,IF(E28=1,0,IF(E28=2,1,IF(E28=3,1,IF(E28=4,0,IF(E28=5,0,IF(E28=6,1,IF(E28=7,1))))))))</f>
        <v>0</v>
      </c>
      <c r="P28" s="11">
        <f>IF(E28=0,0,IF(E28=1,1,IF(E28=2,0,IF(E28=3,1,IF(E28=4,0,IF(E28=5,1,IF(E28=6,0,IF(E28=7,1))))))))</f>
        <v>0</v>
      </c>
      <c r="Q28" s="11">
        <f>IF(F28=0,0,IF(F28=1,0,IF(F28=2,0,IF(F28=3,0,IF(F28=4,1,IF(F28=5,1,IF(F28=6,1,IF(F28=7,1))))))))</f>
        <v>0</v>
      </c>
      <c r="R28" s="11">
        <f>IF(F28=0,0,IF(F28=1,0,IF(F28=2,1,IF(F28=3,1,IF(F28=4,0,IF(F28=5,0,IF(F28=6,1,IF(F28=7,1))))))))</f>
        <v>1</v>
      </c>
      <c r="S28" s="11">
        <f>IF(F28=0,0,IF(F28=1,1,IF(F28=2,0,IF(F28=3,1,IF(F28=4,0,IF(F28=5,1,IF(F28=6,0,IF(F28=7,1))))))))</f>
        <v>1</v>
      </c>
      <c r="T28" s="11">
        <f>IF(G28=0,0,IF(G28=1,0,IF(G28=2,0,IF(G28=3,0,IF(G28=4,1,IF(G28=5,1,IF(G28=6,1,IF(G28=7,1))))))))</f>
        <v>1</v>
      </c>
      <c r="U28" s="11">
        <f>IF(G28=0,0,IF(G28=1,0,IF(G28=2,1,IF(G28=3,1,IF(G28=4,0,IF(G28=5,0,IF(G28=6,1,IF(G28=7,1))))))))</f>
        <v>1</v>
      </c>
      <c r="V28" s="11">
        <f>IF(G28=0,0,IF(G28=1,1,IF(G28=2,0,IF(G28=3,1,IF(G28=4,0,IF(G28=5,1,IF(G28=6,0,IF(G28=7,1))))))))</f>
        <v>1</v>
      </c>
    </row>
    <row r="29" spans="2:22" ht="12.75">
      <c r="B29" s="16">
        <f t="shared" si="0"/>
        <v>24</v>
      </c>
      <c r="C29" s="16">
        <v>0</v>
      </c>
      <c r="D29" s="16">
        <v>6</v>
      </c>
      <c r="E29" s="1">
        <v>1</v>
      </c>
      <c r="F29" s="1">
        <v>3</v>
      </c>
      <c r="G29" s="1">
        <v>7</v>
      </c>
      <c r="I29" s="11">
        <f>IF(C29=0,0,IF(C29=1,0,IF(C29=2,1,IF(C29=3,1))))</f>
        <v>0</v>
      </c>
      <c r="J29" s="11">
        <f>IF(C29=0,0,IF(C29=1,1,IF(C29=2,0,IF(C29=3,1))))</f>
        <v>0</v>
      </c>
      <c r="K29" s="11">
        <f>IF(D29=0,0,IF(D29=1,0,IF(D29=2,0,IF(D29=3,0,IF(D29=4,1,IF(D29=5,1,IF(D29=6,1,IF(D29=7,1))))))))</f>
        <v>1</v>
      </c>
      <c r="L29" s="11">
        <f>IF(D29=0,0,IF(D29=1,0,IF(D29=2,1,IF(D29=3,1,IF(D29=4,0,IF(D29=5,0,IF(D29=6,1,IF(D29=7,1))))))))</f>
        <v>1</v>
      </c>
      <c r="M29" s="11">
        <f>IF(D29=0,0,IF(D29=1,1,IF(D29=2,0,IF(D29=3,1,IF(D29=4,0,IF(D29=5,1,IF(D29=6,0,IF(D29=7,1))))))))</f>
        <v>0</v>
      </c>
      <c r="N29" s="11">
        <f>IF(E29=0,0,IF(E29=1,0,IF(E29=2,0,IF(E29=3,0,IF(E29=4,1,IF(E29=5,1,IF(E29=6,1,IF(E29=7,1))))))))</f>
        <v>0</v>
      </c>
      <c r="O29" s="11">
        <f>IF(E29=0,0,IF(E29=1,0,IF(E29=2,1,IF(E29=3,1,IF(E29=4,0,IF(E29=5,0,IF(E29=6,1,IF(E29=7,1))))))))</f>
        <v>0</v>
      </c>
      <c r="P29" s="11">
        <f>IF(E29=0,0,IF(E29=1,1,IF(E29=2,0,IF(E29=3,1,IF(E29=4,0,IF(E29=5,1,IF(E29=6,0,IF(E29=7,1))))))))</f>
        <v>1</v>
      </c>
      <c r="Q29" s="11">
        <f>IF(F29=0,0,IF(F29=1,0,IF(F29=2,0,IF(F29=3,0,IF(F29=4,1,IF(F29=5,1,IF(F29=6,1,IF(F29=7,1))))))))</f>
        <v>0</v>
      </c>
      <c r="R29" s="11">
        <f>IF(F29=0,0,IF(F29=1,0,IF(F29=2,1,IF(F29=3,1,IF(F29=4,0,IF(F29=5,0,IF(F29=6,1,IF(F29=7,1))))))))</f>
        <v>1</v>
      </c>
      <c r="S29" s="11">
        <f>IF(F29=0,0,IF(F29=1,1,IF(F29=2,0,IF(F29=3,1,IF(F29=4,0,IF(F29=5,1,IF(F29=6,0,IF(F29=7,1))))))))</f>
        <v>1</v>
      </c>
      <c r="T29" s="11">
        <f>IF(G29=0,0,IF(G29=1,0,IF(G29=2,0,IF(G29=3,0,IF(G29=4,1,IF(G29=5,1,IF(G29=6,1,IF(G29=7,1))))))))</f>
        <v>1</v>
      </c>
      <c r="U29" s="11">
        <f>IF(G29=0,0,IF(G29=1,0,IF(G29=2,1,IF(G29=3,1,IF(G29=4,0,IF(G29=5,0,IF(G29=6,1,IF(G29=7,1))))))))</f>
        <v>1</v>
      </c>
      <c r="V29" s="11">
        <f>IF(G29=0,0,IF(G29=1,1,IF(G29=2,0,IF(G29=3,1,IF(G29=4,0,IF(G29=5,1,IF(G29=6,0,IF(G29=7,1))))))))</f>
        <v>1</v>
      </c>
    </row>
    <row r="30" spans="2:22" ht="12.75">
      <c r="B30" s="16">
        <f t="shared" si="0"/>
        <v>25</v>
      </c>
      <c r="C30" s="1">
        <v>0</v>
      </c>
      <c r="D30" s="1">
        <v>4</v>
      </c>
      <c r="E30" s="1">
        <v>3</v>
      </c>
      <c r="F30" s="1">
        <v>1</v>
      </c>
      <c r="G30" s="1">
        <v>2</v>
      </c>
      <c r="I30" s="11">
        <f>IF(C30=0,0,IF(C30=1,0,IF(C30=2,1,IF(C30=3,1))))</f>
        <v>0</v>
      </c>
      <c r="J30" s="11">
        <f>IF(C30=0,0,IF(C30=1,1,IF(C30=2,0,IF(C30=3,1))))</f>
        <v>0</v>
      </c>
      <c r="K30" s="11">
        <f>IF(D30=0,0,IF(D30=1,0,IF(D30=2,0,IF(D30=3,0,IF(D30=4,1,IF(D30=5,1,IF(D30=6,1,IF(D30=7,1))))))))</f>
        <v>1</v>
      </c>
      <c r="L30" s="11">
        <f>IF(D30=0,0,IF(D30=1,0,IF(D30=2,1,IF(D30=3,1,IF(D30=4,0,IF(D30=5,0,IF(D30=6,1,IF(D30=7,1))))))))</f>
        <v>0</v>
      </c>
      <c r="M30" s="11">
        <f>IF(D30=0,0,IF(D30=1,1,IF(D30=2,0,IF(D30=3,1,IF(D30=4,0,IF(D30=5,1,IF(D30=6,0,IF(D30=7,1))))))))</f>
        <v>0</v>
      </c>
      <c r="N30" s="11">
        <f>IF(E30=0,0,IF(E30=1,0,IF(E30=2,0,IF(E30=3,0,IF(E30=4,1,IF(E30=5,1,IF(E30=6,1,IF(E30=7,1))))))))</f>
        <v>0</v>
      </c>
      <c r="O30" s="11">
        <f>IF(E30=0,0,IF(E30=1,0,IF(E30=2,1,IF(E30=3,1,IF(E30=4,0,IF(E30=5,0,IF(E30=6,1,IF(E30=7,1))))))))</f>
        <v>1</v>
      </c>
      <c r="P30" s="11">
        <f>IF(E30=0,0,IF(E30=1,1,IF(E30=2,0,IF(E30=3,1,IF(E30=4,0,IF(E30=5,1,IF(E30=6,0,IF(E30=7,1))))))))</f>
        <v>1</v>
      </c>
      <c r="Q30" s="11">
        <f>IF(F30=0,0,IF(F30=1,0,IF(F30=2,0,IF(F30=3,0,IF(F30=4,1,IF(F30=5,1,IF(F30=6,1,IF(F30=7,1))))))))</f>
        <v>0</v>
      </c>
      <c r="R30" s="11">
        <f>IF(F30=0,0,IF(F30=1,0,IF(F30=2,1,IF(F30=3,1,IF(F30=4,0,IF(F30=5,0,IF(F30=6,1,IF(F30=7,1))))))))</f>
        <v>0</v>
      </c>
      <c r="S30" s="11">
        <f>IF(F30=0,0,IF(F30=1,1,IF(F30=2,0,IF(F30=3,1,IF(F30=4,0,IF(F30=5,1,IF(F30=6,0,IF(F30=7,1))))))))</f>
        <v>1</v>
      </c>
      <c r="T30" s="11">
        <f>IF(G30=0,0,IF(G30=1,0,IF(G30=2,0,IF(G30=3,0,IF(G30=4,1,IF(G30=5,1,IF(G30=6,1,IF(G30=7,1))))))))</f>
        <v>0</v>
      </c>
      <c r="U30" s="11">
        <f>IF(G30=0,0,IF(G30=1,0,IF(G30=2,1,IF(G30=3,1,IF(G30=4,0,IF(G30=5,0,IF(G30=6,1,IF(G30=7,1))))))))</f>
        <v>1</v>
      </c>
      <c r="V30" s="11">
        <f>IF(G30=0,0,IF(G30=1,1,IF(G30=2,0,IF(G30=3,1,IF(G30=4,0,IF(G30=5,1,IF(G30=6,0,IF(G30=7,1))))))))</f>
        <v>0</v>
      </c>
    </row>
  </sheetData>
  <sheetProtection/>
  <mergeCells count="3">
    <mergeCell ref="C3:V3"/>
    <mergeCell ref="C4:G5"/>
    <mergeCell ref="I4:V4"/>
  </mergeCells>
  <conditionalFormatting sqref="I6:V30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B3:AC30"/>
  <sheetViews>
    <sheetView zoomScalePageLayoutView="0" workbookViewId="0" topLeftCell="A16">
      <selection activeCell="H30" sqref="H30"/>
    </sheetView>
  </sheetViews>
  <sheetFormatPr defaultColWidth="11.421875" defaultRowHeight="12.75"/>
  <cols>
    <col min="2" max="2" width="4.8515625" style="0" bestFit="1" customWidth="1"/>
    <col min="3" max="5" width="2.00390625" style="0" bestFit="1" customWidth="1"/>
    <col min="6" max="6" width="3.00390625" style="0" bestFit="1" customWidth="1"/>
    <col min="7" max="7" width="2.00390625" style="0" bestFit="1" customWidth="1"/>
    <col min="9" max="13" width="3.00390625" style="0" bestFit="1" customWidth="1"/>
    <col min="14" max="22" width="2.00390625" style="0" bestFit="1" customWidth="1"/>
    <col min="25" max="25" width="2.00390625" style="0" bestFit="1" customWidth="1"/>
    <col min="27" max="29" width="2.00390625" style="0" bestFit="1" customWidth="1"/>
  </cols>
  <sheetData>
    <row r="3" spans="3:22" ht="12.75">
      <c r="C3" s="133" t="s">
        <v>12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</row>
    <row r="4" spans="3:22" ht="12.75">
      <c r="C4" s="133" t="s">
        <v>5</v>
      </c>
      <c r="D4" s="133"/>
      <c r="E4" s="133"/>
      <c r="F4" s="133"/>
      <c r="G4" s="133"/>
      <c r="H4" s="7"/>
      <c r="I4" s="133" t="s">
        <v>6</v>
      </c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</row>
    <row r="5" spans="2:29" ht="12.75">
      <c r="B5" s="9" t="s">
        <v>0</v>
      </c>
      <c r="C5" s="134"/>
      <c r="D5" s="134"/>
      <c r="E5" s="134"/>
      <c r="F5" s="134"/>
      <c r="G5" s="134"/>
      <c r="H5" s="3"/>
      <c r="I5" s="3">
        <v>14</v>
      </c>
      <c r="J5" s="3">
        <v>13</v>
      </c>
      <c r="K5" s="3">
        <v>12</v>
      </c>
      <c r="L5" s="15">
        <v>11</v>
      </c>
      <c r="M5" s="15">
        <v>10</v>
      </c>
      <c r="N5" s="15">
        <v>9</v>
      </c>
      <c r="O5" s="15">
        <v>8</v>
      </c>
      <c r="P5" s="15">
        <v>7</v>
      </c>
      <c r="Q5" s="15">
        <v>6</v>
      </c>
      <c r="R5" s="15">
        <v>5</v>
      </c>
      <c r="S5" s="15">
        <v>4</v>
      </c>
      <c r="T5" s="15">
        <v>3</v>
      </c>
      <c r="U5" s="15">
        <v>2</v>
      </c>
      <c r="V5" s="15">
        <v>1</v>
      </c>
      <c r="Y5">
        <v>1</v>
      </c>
      <c r="AA5">
        <v>0</v>
      </c>
      <c r="AB5">
        <v>0</v>
      </c>
      <c r="AC5">
        <v>1</v>
      </c>
    </row>
    <row r="6" spans="2:29" ht="12.75">
      <c r="B6" s="16">
        <v>1</v>
      </c>
      <c r="C6" s="16">
        <v>0</v>
      </c>
      <c r="D6" s="16">
        <v>7</v>
      </c>
      <c r="E6" s="17">
        <v>2</v>
      </c>
      <c r="F6" s="17">
        <v>2</v>
      </c>
      <c r="G6" s="17">
        <v>0</v>
      </c>
      <c r="H6" s="18"/>
      <c r="I6" s="11">
        <f aca="true" t="shared" si="0" ref="I6:I14">IF(C6=0,0,IF(C6=1,0,IF(C6=2,1,IF(C6=3,1))))</f>
        <v>0</v>
      </c>
      <c r="J6" s="11">
        <f aca="true" t="shared" si="1" ref="J6:J14">IF(C6=0,0,IF(C6=1,1,IF(C6=2,0,IF(C6=3,1))))</f>
        <v>0</v>
      </c>
      <c r="K6" s="11">
        <f aca="true" t="shared" si="2" ref="K6:K14">IF(D6=0,0,IF(D6=1,0,IF(D6=2,0,IF(D6=3,0,IF(D6=4,1,IF(D6=5,1,IF(D6=6,1,IF(D6=7,1))))))))</f>
        <v>1</v>
      </c>
      <c r="L6" s="11">
        <f aca="true" t="shared" si="3" ref="L6:L14">IF(D6=0,0,IF(D6=1,0,IF(D6=2,1,IF(D6=3,1,IF(D6=4,0,IF(D6=5,0,IF(D6=6,1,IF(D6=7,1))))))))</f>
        <v>1</v>
      </c>
      <c r="M6" s="11">
        <f aca="true" t="shared" si="4" ref="M6:M14">IF(D6=0,0,IF(D6=1,1,IF(D6=2,0,IF(D6=3,1,IF(D6=4,0,IF(D6=5,1,IF(D6=6,0,IF(D6=7,1))))))))</f>
        <v>1</v>
      </c>
      <c r="N6" s="11">
        <f aca="true" t="shared" si="5" ref="N6:N14">IF(E6=0,0,IF(E6=1,0,IF(E6=2,0,IF(E6=3,0,IF(E6=4,1,IF(E6=5,1,IF(E6=6,1,IF(E6=7,1))))))))</f>
        <v>0</v>
      </c>
      <c r="O6" s="11">
        <f aca="true" t="shared" si="6" ref="O6:O14">IF(E6=0,0,IF(E6=1,0,IF(E6=2,1,IF(E6=3,1,IF(E6=4,0,IF(E6=5,0,IF(E6=6,1,IF(E6=7,1))))))))</f>
        <v>1</v>
      </c>
      <c r="P6" s="11">
        <f aca="true" t="shared" si="7" ref="P6:P14">IF(E6=0,0,IF(E6=1,1,IF(E6=2,0,IF(E6=3,1,IF(E6=4,0,IF(E6=5,1,IF(E6=6,0,IF(E6=7,1))))))))</f>
        <v>0</v>
      </c>
      <c r="Q6" s="11">
        <f aca="true" t="shared" si="8" ref="Q6:Q14">IF(F6=0,0,IF(F6=1,0,IF(F6=2,0,IF(F6=3,0,IF(F6=4,1,IF(F6=5,1,IF(F6=6,1,IF(F6=7,1))))))))</f>
        <v>0</v>
      </c>
      <c r="R6" s="11">
        <f aca="true" t="shared" si="9" ref="R6:R14">IF(F6=0,0,IF(F6=1,0,IF(F6=2,1,IF(F6=3,1,IF(F6=4,0,IF(F6=5,0,IF(F6=6,1,IF(F6=7,1))))))))</f>
        <v>1</v>
      </c>
      <c r="S6" s="11">
        <f aca="true" t="shared" si="10" ref="S6:S14">IF(F6=0,0,IF(F6=1,1,IF(F6=2,0,IF(F6=3,1,IF(F6=4,0,IF(F6=5,1,IF(F6=6,0,IF(F6=7,1))))))))</f>
        <v>0</v>
      </c>
      <c r="T6" s="11">
        <f aca="true" t="shared" si="11" ref="T6:T14">IF(G6=0,0,IF(G6=1,0,IF(G6=2,0,IF(G6=3,0,IF(G6=4,1,IF(G6=5,1,IF(G6=6,1,IF(G6=7,1))))))))</f>
        <v>0</v>
      </c>
      <c r="U6" s="11">
        <f aca="true" t="shared" si="12" ref="U6:U14">IF(G6=0,0,IF(G6=1,0,IF(G6=2,1,IF(G6=3,1,IF(G6=4,0,IF(G6=5,0,IF(G6=6,1,IF(G6=7,1))))))))</f>
        <v>0</v>
      </c>
      <c r="V6" s="11">
        <f aca="true" t="shared" si="13" ref="V6:V14">IF(G6=0,0,IF(G6=1,1,IF(G6=2,0,IF(G6=3,1,IF(G6=4,0,IF(G6=5,1,IF(G6=6,0,IF(G6=7,1))))))))</f>
        <v>0</v>
      </c>
      <c r="Y6" s="19">
        <v>2</v>
      </c>
      <c r="Z6" s="19"/>
      <c r="AA6">
        <v>0</v>
      </c>
      <c r="AB6">
        <v>1</v>
      </c>
      <c r="AC6">
        <v>0</v>
      </c>
    </row>
    <row r="7" spans="2:29" ht="12.75">
      <c r="B7" s="16">
        <v>2</v>
      </c>
      <c r="C7" s="16">
        <v>2</v>
      </c>
      <c r="D7" s="16">
        <v>6</v>
      </c>
      <c r="E7" s="1">
        <v>0</v>
      </c>
      <c r="F7" s="17">
        <v>4</v>
      </c>
      <c r="G7" s="17">
        <v>7</v>
      </c>
      <c r="H7" s="18"/>
      <c r="I7" s="11">
        <f t="shared" si="0"/>
        <v>1</v>
      </c>
      <c r="J7" s="11">
        <f t="shared" si="1"/>
        <v>0</v>
      </c>
      <c r="K7" s="11">
        <f t="shared" si="2"/>
        <v>1</v>
      </c>
      <c r="L7" s="11">
        <f t="shared" si="3"/>
        <v>1</v>
      </c>
      <c r="M7" s="11">
        <f t="shared" si="4"/>
        <v>0</v>
      </c>
      <c r="N7" s="11">
        <f t="shared" si="5"/>
        <v>0</v>
      </c>
      <c r="O7" s="11">
        <f t="shared" si="6"/>
        <v>0</v>
      </c>
      <c r="P7" s="11">
        <f t="shared" si="7"/>
        <v>0</v>
      </c>
      <c r="Q7" s="11">
        <f t="shared" si="8"/>
        <v>1</v>
      </c>
      <c r="R7" s="11">
        <f t="shared" si="9"/>
        <v>0</v>
      </c>
      <c r="S7" s="11">
        <f t="shared" si="10"/>
        <v>0</v>
      </c>
      <c r="T7" s="11">
        <f t="shared" si="11"/>
        <v>1</v>
      </c>
      <c r="U7" s="11">
        <f t="shared" si="12"/>
        <v>1</v>
      </c>
      <c r="V7" s="11">
        <f t="shared" si="13"/>
        <v>1</v>
      </c>
      <c r="Y7">
        <v>3</v>
      </c>
      <c r="AA7">
        <v>0</v>
      </c>
      <c r="AB7">
        <v>1</v>
      </c>
      <c r="AC7">
        <v>1</v>
      </c>
    </row>
    <row r="8" spans="2:29" ht="12.75">
      <c r="B8" s="16">
        <f aca="true" t="shared" si="14" ref="B8:B30">B7+1</f>
        <v>3</v>
      </c>
      <c r="C8" s="16">
        <v>0</v>
      </c>
      <c r="D8" s="16">
        <v>0</v>
      </c>
      <c r="E8" s="1">
        <v>2</v>
      </c>
      <c r="F8" s="1">
        <v>5</v>
      </c>
      <c r="G8" s="1">
        <v>2</v>
      </c>
      <c r="I8" s="11">
        <f t="shared" si="0"/>
        <v>0</v>
      </c>
      <c r="J8" s="11">
        <f t="shared" si="1"/>
        <v>0</v>
      </c>
      <c r="K8" s="11">
        <f t="shared" si="2"/>
        <v>0</v>
      </c>
      <c r="L8" s="11">
        <f t="shared" si="3"/>
        <v>0</v>
      </c>
      <c r="M8" s="11">
        <f t="shared" si="4"/>
        <v>0</v>
      </c>
      <c r="N8" s="11">
        <f t="shared" si="5"/>
        <v>0</v>
      </c>
      <c r="O8" s="11">
        <f t="shared" si="6"/>
        <v>1</v>
      </c>
      <c r="P8" s="11">
        <f t="shared" si="7"/>
        <v>0</v>
      </c>
      <c r="Q8" s="11">
        <f t="shared" si="8"/>
        <v>1</v>
      </c>
      <c r="R8" s="11">
        <f t="shared" si="9"/>
        <v>0</v>
      </c>
      <c r="S8" s="11">
        <f t="shared" si="10"/>
        <v>1</v>
      </c>
      <c r="T8" s="11">
        <f t="shared" si="11"/>
        <v>0</v>
      </c>
      <c r="U8" s="11">
        <f t="shared" si="12"/>
        <v>1</v>
      </c>
      <c r="V8" s="11">
        <f t="shared" si="13"/>
        <v>0</v>
      </c>
      <c r="Y8">
        <v>4</v>
      </c>
      <c r="AA8">
        <v>1</v>
      </c>
      <c r="AB8">
        <v>0</v>
      </c>
      <c r="AC8">
        <v>0</v>
      </c>
    </row>
    <row r="9" spans="2:29" ht="12.75">
      <c r="B9" s="16">
        <f t="shared" si="14"/>
        <v>4</v>
      </c>
      <c r="C9" s="16">
        <v>1</v>
      </c>
      <c r="D9" s="16">
        <v>7</v>
      </c>
      <c r="E9" s="1">
        <v>1</v>
      </c>
      <c r="F9" s="1">
        <v>6</v>
      </c>
      <c r="G9" s="1">
        <v>6</v>
      </c>
      <c r="I9" s="11">
        <f t="shared" si="0"/>
        <v>0</v>
      </c>
      <c r="J9" s="11">
        <f t="shared" si="1"/>
        <v>1</v>
      </c>
      <c r="K9" s="11">
        <f t="shared" si="2"/>
        <v>1</v>
      </c>
      <c r="L9" s="11">
        <f t="shared" si="3"/>
        <v>1</v>
      </c>
      <c r="M9" s="11">
        <f t="shared" si="4"/>
        <v>1</v>
      </c>
      <c r="N9" s="11">
        <f t="shared" si="5"/>
        <v>0</v>
      </c>
      <c r="O9" s="11">
        <f t="shared" si="6"/>
        <v>0</v>
      </c>
      <c r="P9" s="11">
        <f t="shared" si="7"/>
        <v>1</v>
      </c>
      <c r="Q9" s="11">
        <f t="shared" si="8"/>
        <v>1</v>
      </c>
      <c r="R9" s="11">
        <f t="shared" si="9"/>
        <v>1</v>
      </c>
      <c r="S9" s="11">
        <f t="shared" si="10"/>
        <v>0</v>
      </c>
      <c r="T9" s="11">
        <f t="shared" si="11"/>
        <v>1</v>
      </c>
      <c r="U9" s="11">
        <f t="shared" si="12"/>
        <v>1</v>
      </c>
      <c r="V9" s="11">
        <f t="shared" si="13"/>
        <v>0</v>
      </c>
      <c r="Y9">
        <v>5</v>
      </c>
      <c r="AA9">
        <v>1</v>
      </c>
      <c r="AB9">
        <v>0</v>
      </c>
      <c r="AC9">
        <v>1</v>
      </c>
    </row>
    <row r="10" spans="2:29" ht="12.75">
      <c r="B10" s="16">
        <f t="shared" si="14"/>
        <v>5</v>
      </c>
      <c r="C10" s="16">
        <v>1</v>
      </c>
      <c r="D10" s="16">
        <v>4</v>
      </c>
      <c r="E10" s="1">
        <v>1</v>
      </c>
      <c r="F10" s="1">
        <v>6</v>
      </c>
      <c r="G10" s="1">
        <v>1</v>
      </c>
      <c r="I10" s="11">
        <f t="shared" si="0"/>
        <v>0</v>
      </c>
      <c r="J10" s="11">
        <f t="shared" si="1"/>
        <v>1</v>
      </c>
      <c r="K10" s="11">
        <f t="shared" si="2"/>
        <v>1</v>
      </c>
      <c r="L10" s="11">
        <f t="shared" si="3"/>
        <v>0</v>
      </c>
      <c r="M10" s="11">
        <f t="shared" si="4"/>
        <v>0</v>
      </c>
      <c r="N10" s="11">
        <f t="shared" si="5"/>
        <v>0</v>
      </c>
      <c r="O10" s="11">
        <f t="shared" si="6"/>
        <v>0</v>
      </c>
      <c r="P10" s="11">
        <f t="shared" si="7"/>
        <v>1</v>
      </c>
      <c r="Q10" s="11">
        <f t="shared" si="8"/>
        <v>1</v>
      </c>
      <c r="R10" s="11">
        <f t="shared" si="9"/>
        <v>1</v>
      </c>
      <c r="S10" s="11">
        <f t="shared" si="10"/>
        <v>0</v>
      </c>
      <c r="T10" s="11">
        <f t="shared" si="11"/>
        <v>0</v>
      </c>
      <c r="U10" s="11">
        <f t="shared" si="12"/>
        <v>0</v>
      </c>
      <c r="V10" s="11">
        <f t="shared" si="13"/>
        <v>1</v>
      </c>
      <c r="Y10">
        <v>6</v>
      </c>
      <c r="AA10">
        <v>1</v>
      </c>
      <c r="AB10">
        <v>1</v>
      </c>
      <c r="AC10">
        <v>0</v>
      </c>
    </row>
    <row r="11" spans="2:29" ht="12.75">
      <c r="B11" s="16">
        <f t="shared" si="14"/>
        <v>6</v>
      </c>
      <c r="C11" s="16">
        <v>0</v>
      </c>
      <c r="D11" s="16">
        <v>2</v>
      </c>
      <c r="E11" s="1">
        <v>5</v>
      </c>
      <c r="F11" s="1">
        <v>4</v>
      </c>
      <c r="G11" s="1">
        <v>0</v>
      </c>
      <c r="I11" s="11">
        <f t="shared" si="0"/>
        <v>0</v>
      </c>
      <c r="J11" s="11">
        <f t="shared" si="1"/>
        <v>0</v>
      </c>
      <c r="K11" s="11">
        <f t="shared" si="2"/>
        <v>0</v>
      </c>
      <c r="L11" s="11">
        <f t="shared" si="3"/>
        <v>1</v>
      </c>
      <c r="M11" s="11">
        <f t="shared" si="4"/>
        <v>0</v>
      </c>
      <c r="N11" s="11">
        <f t="shared" si="5"/>
        <v>1</v>
      </c>
      <c r="O11" s="11">
        <f t="shared" si="6"/>
        <v>0</v>
      </c>
      <c r="P11" s="11">
        <f t="shared" si="7"/>
        <v>1</v>
      </c>
      <c r="Q11" s="11">
        <f t="shared" si="8"/>
        <v>1</v>
      </c>
      <c r="R11" s="11">
        <f t="shared" si="9"/>
        <v>0</v>
      </c>
      <c r="S11" s="11">
        <f t="shared" si="10"/>
        <v>0</v>
      </c>
      <c r="T11" s="11">
        <f t="shared" si="11"/>
        <v>0</v>
      </c>
      <c r="U11" s="11">
        <f t="shared" si="12"/>
        <v>0</v>
      </c>
      <c r="V11" s="11">
        <f t="shared" si="13"/>
        <v>0</v>
      </c>
      <c r="Y11">
        <v>7</v>
      </c>
      <c r="AA11">
        <v>1</v>
      </c>
      <c r="AB11">
        <v>1</v>
      </c>
      <c r="AC11">
        <v>1</v>
      </c>
    </row>
    <row r="12" spans="2:22" ht="12.75">
      <c r="B12" s="16">
        <f t="shared" si="14"/>
        <v>7</v>
      </c>
      <c r="C12" s="16">
        <v>0</v>
      </c>
      <c r="D12" s="16">
        <v>1</v>
      </c>
      <c r="E12" s="1">
        <v>5</v>
      </c>
      <c r="F12" s="1">
        <v>3</v>
      </c>
      <c r="G12" s="1">
        <v>7</v>
      </c>
      <c r="I12" s="11">
        <f t="shared" si="0"/>
        <v>0</v>
      </c>
      <c r="J12" s="11">
        <f t="shared" si="1"/>
        <v>0</v>
      </c>
      <c r="K12" s="11">
        <f t="shared" si="2"/>
        <v>0</v>
      </c>
      <c r="L12" s="11">
        <f t="shared" si="3"/>
        <v>0</v>
      </c>
      <c r="M12" s="11">
        <f t="shared" si="4"/>
        <v>1</v>
      </c>
      <c r="N12" s="11">
        <f t="shared" si="5"/>
        <v>1</v>
      </c>
      <c r="O12" s="11">
        <f t="shared" si="6"/>
        <v>0</v>
      </c>
      <c r="P12" s="11">
        <f t="shared" si="7"/>
        <v>1</v>
      </c>
      <c r="Q12" s="11">
        <f t="shared" si="8"/>
        <v>0</v>
      </c>
      <c r="R12" s="11">
        <f t="shared" si="9"/>
        <v>1</v>
      </c>
      <c r="S12" s="11">
        <f t="shared" si="10"/>
        <v>1</v>
      </c>
      <c r="T12" s="11">
        <f t="shared" si="11"/>
        <v>1</v>
      </c>
      <c r="U12" s="11">
        <f t="shared" si="12"/>
        <v>1</v>
      </c>
      <c r="V12" s="11">
        <f t="shared" si="13"/>
        <v>1</v>
      </c>
    </row>
    <row r="13" spans="2:22" ht="12.75">
      <c r="B13" s="16">
        <f t="shared" si="14"/>
        <v>8</v>
      </c>
      <c r="C13" s="16">
        <v>2</v>
      </c>
      <c r="D13" s="16">
        <v>6</v>
      </c>
      <c r="E13" s="1">
        <v>0</v>
      </c>
      <c r="F13" s="1">
        <v>2</v>
      </c>
      <c r="G13" s="1">
        <v>3</v>
      </c>
      <c r="I13" s="11">
        <f t="shared" si="0"/>
        <v>1</v>
      </c>
      <c r="J13" s="11">
        <f t="shared" si="1"/>
        <v>0</v>
      </c>
      <c r="K13" s="11">
        <f t="shared" si="2"/>
        <v>1</v>
      </c>
      <c r="L13" s="11">
        <f t="shared" si="3"/>
        <v>1</v>
      </c>
      <c r="M13" s="11">
        <f t="shared" si="4"/>
        <v>0</v>
      </c>
      <c r="N13" s="11">
        <f t="shared" si="5"/>
        <v>0</v>
      </c>
      <c r="O13" s="11">
        <f t="shared" si="6"/>
        <v>0</v>
      </c>
      <c r="P13" s="11">
        <f t="shared" si="7"/>
        <v>0</v>
      </c>
      <c r="Q13" s="11">
        <f t="shared" si="8"/>
        <v>0</v>
      </c>
      <c r="R13" s="11">
        <f t="shared" si="9"/>
        <v>1</v>
      </c>
      <c r="S13" s="11">
        <f t="shared" si="10"/>
        <v>0</v>
      </c>
      <c r="T13" s="11">
        <f t="shared" si="11"/>
        <v>0</v>
      </c>
      <c r="U13" s="11">
        <f t="shared" si="12"/>
        <v>1</v>
      </c>
      <c r="V13" s="11">
        <f t="shared" si="13"/>
        <v>1</v>
      </c>
    </row>
    <row r="14" spans="2:22" ht="12.75">
      <c r="B14" s="16">
        <f t="shared" si="14"/>
        <v>9</v>
      </c>
      <c r="C14" s="16">
        <v>0</v>
      </c>
      <c r="D14" s="16">
        <v>1</v>
      </c>
      <c r="E14" s="1">
        <v>7</v>
      </c>
      <c r="F14" s="1">
        <v>2</v>
      </c>
      <c r="G14" s="1">
        <v>5</v>
      </c>
      <c r="I14" s="11">
        <f t="shared" si="0"/>
        <v>0</v>
      </c>
      <c r="J14" s="11">
        <f t="shared" si="1"/>
        <v>0</v>
      </c>
      <c r="K14" s="11">
        <f t="shared" si="2"/>
        <v>0</v>
      </c>
      <c r="L14" s="11">
        <f t="shared" si="3"/>
        <v>0</v>
      </c>
      <c r="M14" s="11">
        <f t="shared" si="4"/>
        <v>1</v>
      </c>
      <c r="N14" s="11">
        <f t="shared" si="5"/>
        <v>1</v>
      </c>
      <c r="O14" s="11">
        <f t="shared" si="6"/>
        <v>1</v>
      </c>
      <c r="P14" s="11">
        <f t="shared" si="7"/>
        <v>1</v>
      </c>
      <c r="Q14" s="11">
        <f t="shared" si="8"/>
        <v>0</v>
      </c>
      <c r="R14" s="11">
        <f t="shared" si="9"/>
        <v>1</v>
      </c>
      <c r="S14" s="11">
        <f t="shared" si="10"/>
        <v>0</v>
      </c>
      <c r="T14" s="11">
        <f t="shared" si="11"/>
        <v>1</v>
      </c>
      <c r="U14" s="11">
        <f t="shared" si="12"/>
        <v>0</v>
      </c>
      <c r="V14" s="11">
        <f t="shared" si="13"/>
        <v>1</v>
      </c>
    </row>
    <row r="15" spans="2:22" ht="12.75">
      <c r="B15" s="16">
        <f t="shared" si="14"/>
        <v>10</v>
      </c>
      <c r="C15" s="16">
        <v>2</v>
      </c>
      <c r="D15" s="16">
        <v>0</v>
      </c>
      <c r="E15" s="1">
        <v>6</v>
      </c>
      <c r="F15" s="1">
        <v>3</v>
      </c>
      <c r="G15" s="1">
        <v>7</v>
      </c>
      <c r="I15" s="11">
        <f aca="true" t="shared" si="15" ref="I15:I25">IF(C15=0,0,IF(C15=1,0,IF(C15=2,1,IF(C15=3,1))))</f>
        <v>1</v>
      </c>
      <c r="J15" s="11">
        <f aca="true" t="shared" si="16" ref="J15:J25">IF(C15=0,0,IF(C15=1,1,IF(C15=2,0,IF(C15=3,1))))</f>
        <v>0</v>
      </c>
      <c r="K15" s="11">
        <f aca="true" t="shared" si="17" ref="K15:K25">IF(D15=0,0,IF(D15=1,0,IF(D15=2,0,IF(D15=3,0,IF(D15=4,1,IF(D15=5,1,IF(D15=6,1,IF(D15=7,1))))))))</f>
        <v>0</v>
      </c>
      <c r="L15" s="11">
        <f aca="true" t="shared" si="18" ref="L15:L25">IF(D15=0,0,IF(D15=1,0,IF(D15=2,1,IF(D15=3,1,IF(D15=4,0,IF(D15=5,0,IF(D15=6,1,IF(D15=7,1))))))))</f>
        <v>0</v>
      </c>
      <c r="M15" s="11">
        <f aca="true" t="shared" si="19" ref="M15:M25">IF(D15=0,0,IF(D15=1,1,IF(D15=2,0,IF(D15=3,1,IF(D15=4,0,IF(D15=5,1,IF(D15=6,0,IF(D15=7,1))))))))</f>
        <v>0</v>
      </c>
      <c r="N15" s="11">
        <f aca="true" t="shared" si="20" ref="N15:N25">IF(E15=0,0,IF(E15=1,0,IF(E15=2,0,IF(E15=3,0,IF(E15=4,1,IF(E15=5,1,IF(E15=6,1,IF(E15=7,1))))))))</f>
        <v>1</v>
      </c>
      <c r="O15" s="11">
        <f aca="true" t="shared" si="21" ref="O15:O25">IF(E15=0,0,IF(E15=1,0,IF(E15=2,1,IF(E15=3,1,IF(E15=4,0,IF(E15=5,0,IF(E15=6,1,IF(E15=7,1))))))))</f>
        <v>1</v>
      </c>
      <c r="P15" s="11">
        <f aca="true" t="shared" si="22" ref="P15:P25">IF(E15=0,0,IF(E15=1,1,IF(E15=2,0,IF(E15=3,1,IF(E15=4,0,IF(E15=5,1,IF(E15=6,0,IF(E15=7,1))))))))</f>
        <v>0</v>
      </c>
      <c r="Q15" s="11">
        <f aca="true" t="shared" si="23" ref="Q15:Q25">IF(F15=0,0,IF(F15=1,0,IF(F15=2,0,IF(F15=3,0,IF(F15=4,1,IF(F15=5,1,IF(F15=6,1,IF(F15=7,1))))))))</f>
        <v>0</v>
      </c>
      <c r="R15" s="11">
        <f aca="true" t="shared" si="24" ref="R15:R25">IF(F15=0,0,IF(F15=1,0,IF(F15=2,1,IF(F15=3,1,IF(F15=4,0,IF(F15=5,0,IF(F15=6,1,IF(F15=7,1))))))))</f>
        <v>1</v>
      </c>
      <c r="S15" s="11">
        <f aca="true" t="shared" si="25" ref="S15:S25">IF(F15=0,0,IF(F15=1,1,IF(F15=2,0,IF(F15=3,1,IF(F15=4,0,IF(F15=5,1,IF(F15=6,0,IF(F15=7,1))))))))</f>
        <v>1</v>
      </c>
      <c r="T15" s="11">
        <f aca="true" t="shared" si="26" ref="T15:T25">IF(G15=0,0,IF(G15=1,0,IF(G15=2,0,IF(G15=3,0,IF(G15=4,1,IF(G15=5,1,IF(G15=6,1,IF(G15=7,1))))))))</f>
        <v>1</v>
      </c>
      <c r="U15" s="11">
        <f aca="true" t="shared" si="27" ref="U15:U25">IF(G15=0,0,IF(G15=1,0,IF(G15=2,1,IF(G15=3,1,IF(G15=4,0,IF(G15=5,0,IF(G15=6,1,IF(G15=7,1))))))))</f>
        <v>1</v>
      </c>
      <c r="V15" s="11">
        <f aca="true" t="shared" si="28" ref="V15:V25">IF(G15=0,0,IF(G15=1,1,IF(G15=2,0,IF(G15=3,1,IF(G15=4,0,IF(G15=5,1,IF(G15=6,0,IF(G15=7,1))))))))</f>
        <v>1</v>
      </c>
    </row>
    <row r="16" spans="2:22" ht="12.75">
      <c r="B16" s="16">
        <f t="shared" si="14"/>
        <v>11</v>
      </c>
      <c r="C16" s="16">
        <v>0</v>
      </c>
      <c r="D16" s="16">
        <v>2</v>
      </c>
      <c r="E16" s="1">
        <v>3</v>
      </c>
      <c r="F16" s="1">
        <v>6</v>
      </c>
      <c r="G16" s="1">
        <v>4</v>
      </c>
      <c r="I16" s="11">
        <f t="shared" si="15"/>
        <v>0</v>
      </c>
      <c r="J16" s="11">
        <f t="shared" si="16"/>
        <v>0</v>
      </c>
      <c r="K16" s="11">
        <f t="shared" si="17"/>
        <v>0</v>
      </c>
      <c r="L16" s="11">
        <f t="shared" si="18"/>
        <v>1</v>
      </c>
      <c r="M16" s="11">
        <f t="shared" si="19"/>
        <v>0</v>
      </c>
      <c r="N16" s="11">
        <f t="shared" si="20"/>
        <v>0</v>
      </c>
      <c r="O16" s="11">
        <f t="shared" si="21"/>
        <v>1</v>
      </c>
      <c r="P16" s="11">
        <f t="shared" si="22"/>
        <v>1</v>
      </c>
      <c r="Q16" s="11">
        <f t="shared" si="23"/>
        <v>1</v>
      </c>
      <c r="R16" s="11">
        <f t="shared" si="24"/>
        <v>1</v>
      </c>
      <c r="S16" s="11">
        <f t="shared" si="25"/>
        <v>0</v>
      </c>
      <c r="T16" s="11">
        <f t="shared" si="26"/>
        <v>1</v>
      </c>
      <c r="U16" s="11">
        <f t="shared" si="27"/>
        <v>0</v>
      </c>
      <c r="V16" s="11">
        <f t="shared" si="28"/>
        <v>0</v>
      </c>
    </row>
    <row r="17" spans="2:22" ht="12.75">
      <c r="B17" s="16">
        <f t="shared" si="14"/>
        <v>12</v>
      </c>
      <c r="C17" s="16">
        <v>2</v>
      </c>
      <c r="D17" s="16">
        <v>7</v>
      </c>
      <c r="E17" s="1">
        <v>7</v>
      </c>
      <c r="F17" s="1">
        <v>3</v>
      </c>
      <c r="G17" s="1">
        <v>1</v>
      </c>
      <c r="I17" s="11">
        <f t="shared" si="15"/>
        <v>1</v>
      </c>
      <c r="J17" s="11">
        <f t="shared" si="16"/>
        <v>0</v>
      </c>
      <c r="K17" s="11">
        <f t="shared" si="17"/>
        <v>1</v>
      </c>
      <c r="L17" s="11">
        <f t="shared" si="18"/>
        <v>1</v>
      </c>
      <c r="M17" s="11">
        <f t="shared" si="19"/>
        <v>1</v>
      </c>
      <c r="N17" s="11">
        <f t="shared" si="20"/>
        <v>1</v>
      </c>
      <c r="O17" s="11">
        <f t="shared" si="21"/>
        <v>1</v>
      </c>
      <c r="P17" s="11">
        <f t="shared" si="22"/>
        <v>1</v>
      </c>
      <c r="Q17" s="11">
        <f t="shared" si="23"/>
        <v>0</v>
      </c>
      <c r="R17" s="11">
        <f t="shared" si="24"/>
        <v>1</v>
      </c>
      <c r="S17" s="11">
        <f t="shared" si="25"/>
        <v>1</v>
      </c>
      <c r="T17" s="11">
        <f t="shared" si="26"/>
        <v>0</v>
      </c>
      <c r="U17" s="11">
        <f t="shared" si="27"/>
        <v>0</v>
      </c>
      <c r="V17" s="11">
        <f t="shared" si="28"/>
        <v>1</v>
      </c>
    </row>
    <row r="18" spans="2:22" ht="12.75">
      <c r="B18" s="16">
        <f t="shared" si="14"/>
        <v>13</v>
      </c>
      <c r="C18" s="16">
        <v>3</v>
      </c>
      <c r="D18" s="16">
        <v>0</v>
      </c>
      <c r="E18" s="1">
        <v>6</v>
      </c>
      <c r="F18" s="1">
        <v>4</v>
      </c>
      <c r="G18" s="1">
        <v>0</v>
      </c>
      <c r="I18" s="11">
        <f t="shared" si="15"/>
        <v>1</v>
      </c>
      <c r="J18" s="11">
        <f t="shared" si="16"/>
        <v>1</v>
      </c>
      <c r="K18" s="11">
        <f t="shared" si="17"/>
        <v>0</v>
      </c>
      <c r="L18" s="11">
        <f t="shared" si="18"/>
        <v>0</v>
      </c>
      <c r="M18" s="11">
        <f t="shared" si="19"/>
        <v>0</v>
      </c>
      <c r="N18" s="11">
        <f t="shared" si="20"/>
        <v>1</v>
      </c>
      <c r="O18" s="11">
        <f t="shared" si="21"/>
        <v>1</v>
      </c>
      <c r="P18" s="11">
        <f t="shared" si="22"/>
        <v>0</v>
      </c>
      <c r="Q18" s="11">
        <f t="shared" si="23"/>
        <v>1</v>
      </c>
      <c r="R18" s="11">
        <f t="shared" si="24"/>
        <v>0</v>
      </c>
      <c r="S18" s="11">
        <f t="shared" si="25"/>
        <v>0</v>
      </c>
      <c r="T18" s="11">
        <f t="shared" si="26"/>
        <v>0</v>
      </c>
      <c r="U18" s="11">
        <f t="shared" si="27"/>
        <v>0</v>
      </c>
      <c r="V18" s="11">
        <f t="shared" si="28"/>
        <v>0</v>
      </c>
    </row>
    <row r="19" spans="2:22" ht="12.75">
      <c r="B19" s="16">
        <f t="shared" si="14"/>
        <v>14</v>
      </c>
      <c r="C19" s="16">
        <v>3</v>
      </c>
      <c r="D19" s="16">
        <v>4</v>
      </c>
      <c r="E19" s="1">
        <v>1</v>
      </c>
      <c r="F19" s="1">
        <v>7</v>
      </c>
      <c r="G19" s="1">
        <v>4</v>
      </c>
      <c r="I19" s="11">
        <f t="shared" si="15"/>
        <v>1</v>
      </c>
      <c r="J19" s="11">
        <f t="shared" si="16"/>
        <v>1</v>
      </c>
      <c r="K19" s="11">
        <f t="shared" si="17"/>
        <v>1</v>
      </c>
      <c r="L19" s="11">
        <f t="shared" si="18"/>
        <v>0</v>
      </c>
      <c r="M19" s="11">
        <f t="shared" si="19"/>
        <v>0</v>
      </c>
      <c r="N19" s="11">
        <f t="shared" si="20"/>
        <v>0</v>
      </c>
      <c r="O19" s="11">
        <f t="shared" si="21"/>
        <v>0</v>
      </c>
      <c r="P19" s="11">
        <f t="shared" si="22"/>
        <v>1</v>
      </c>
      <c r="Q19" s="11">
        <f t="shared" si="23"/>
        <v>1</v>
      </c>
      <c r="R19" s="11">
        <f t="shared" si="24"/>
        <v>1</v>
      </c>
      <c r="S19" s="11">
        <f t="shared" si="25"/>
        <v>1</v>
      </c>
      <c r="T19" s="11">
        <f t="shared" si="26"/>
        <v>1</v>
      </c>
      <c r="U19" s="11">
        <f t="shared" si="27"/>
        <v>0</v>
      </c>
      <c r="V19" s="11">
        <f t="shared" si="28"/>
        <v>0</v>
      </c>
    </row>
    <row r="20" spans="2:22" ht="12.75">
      <c r="B20" s="16">
        <f t="shared" si="14"/>
        <v>15</v>
      </c>
      <c r="C20" s="16">
        <v>0</v>
      </c>
      <c r="D20" s="16">
        <v>6</v>
      </c>
      <c r="E20" s="1">
        <v>4</v>
      </c>
      <c r="F20" s="1">
        <v>6</v>
      </c>
      <c r="G20" s="1">
        <v>4</v>
      </c>
      <c r="I20" s="11">
        <f t="shared" si="15"/>
        <v>0</v>
      </c>
      <c r="J20" s="11">
        <f t="shared" si="16"/>
        <v>0</v>
      </c>
      <c r="K20" s="11">
        <f t="shared" si="17"/>
        <v>1</v>
      </c>
      <c r="L20" s="11">
        <f t="shared" si="18"/>
        <v>1</v>
      </c>
      <c r="M20" s="11">
        <f t="shared" si="19"/>
        <v>0</v>
      </c>
      <c r="N20" s="11">
        <f t="shared" si="20"/>
        <v>1</v>
      </c>
      <c r="O20" s="11">
        <f t="shared" si="21"/>
        <v>0</v>
      </c>
      <c r="P20" s="11">
        <f t="shared" si="22"/>
        <v>0</v>
      </c>
      <c r="Q20" s="11">
        <f t="shared" si="23"/>
        <v>1</v>
      </c>
      <c r="R20" s="11">
        <f t="shared" si="24"/>
        <v>1</v>
      </c>
      <c r="S20" s="11">
        <f t="shared" si="25"/>
        <v>0</v>
      </c>
      <c r="T20" s="11">
        <f t="shared" si="26"/>
        <v>1</v>
      </c>
      <c r="U20" s="11">
        <f t="shared" si="27"/>
        <v>0</v>
      </c>
      <c r="V20" s="11">
        <f t="shared" si="28"/>
        <v>0</v>
      </c>
    </row>
    <row r="21" spans="2:22" ht="12.75">
      <c r="B21" s="16">
        <f t="shared" si="14"/>
        <v>16</v>
      </c>
      <c r="C21" s="16">
        <v>0</v>
      </c>
      <c r="D21" s="16">
        <v>7</v>
      </c>
      <c r="E21" s="1">
        <v>6</v>
      </c>
      <c r="F21" s="1">
        <v>7</v>
      </c>
      <c r="G21" s="1">
        <v>6</v>
      </c>
      <c r="I21" s="11">
        <f t="shared" si="15"/>
        <v>0</v>
      </c>
      <c r="J21" s="11">
        <f t="shared" si="16"/>
        <v>0</v>
      </c>
      <c r="K21" s="11">
        <f t="shared" si="17"/>
        <v>1</v>
      </c>
      <c r="L21" s="11">
        <f t="shared" si="18"/>
        <v>1</v>
      </c>
      <c r="M21" s="11">
        <f t="shared" si="19"/>
        <v>1</v>
      </c>
      <c r="N21" s="11">
        <f t="shared" si="20"/>
        <v>1</v>
      </c>
      <c r="O21" s="11">
        <f t="shared" si="21"/>
        <v>1</v>
      </c>
      <c r="P21" s="11">
        <f t="shared" si="22"/>
        <v>0</v>
      </c>
      <c r="Q21" s="11">
        <f t="shared" si="23"/>
        <v>1</v>
      </c>
      <c r="R21" s="11">
        <f t="shared" si="24"/>
        <v>1</v>
      </c>
      <c r="S21" s="11">
        <f t="shared" si="25"/>
        <v>1</v>
      </c>
      <c r="T21" s="11">
        <f t="shared" si="26"/>
        <v>1</v>
      </c>
      <c r="U21" s="11">
        <f t="shared" si="27"/>
        <v>1</v>
      </c>
      <c r="V21" s="11">
        <f t="shared" si="28"/>
        <v>0</v>
      </c>
    </row>
    <row r="22" spans="2:22" ht="12.75">
      <c r="B22" s="16">
        <f t="shared" si="14"/>
        <v>17</v>
      </c>
      <c r="C22" s="16">
        <v>3</v>
      </c>
      <c r="D22" s="16">
        <v>2</v>
      </c>
      <c r="E22" s="1">
        <v>2</v>
      </c>
      <c r="F22" s="1">
        <v>3</v>
      </c>
      <c r="G22" s="1">
        <v>1</v>
      </c>
      <c r="I22" s="11">
        <f t="shared" si="15"/>
        <v>1</v>
      </c>
      <c r="J22" s="11">
        <f t="shared" si="16"/>
        <v>1</v>
      </c>
      <c r="K22" s="11">
        <f t="shared" si="17"/>
        <v>0</v>
      </c>
      <c r="L22" s="11">
        <f t="shared" si="18"/>
        <v>1</v>
      </c>
      <c r="M22" s="11">
        <f t="shared" si="19"/>
        <v>0</v>
      </c>
      <c r="N22" s="11">
        <f t="shared" si="20"/>
        <v>0</v>
      </c>
      <c r="O22" s="11">
        <f t="shared" si="21"/>
        <v>1</v>
      </c>
      <c r="P22" s="11">
        <f t="shared" si="22"/>
        <v>0</v>
      </c>
      <c r="Q22" s="11">
        <f t="shared" si="23"/>
        <v>0</v>
      </c>
      <c r="R22" s="11">
        <f t="shared" si="24"/>
        <v>1</v>
      </c>
      <c r="S22" s="11">
        <f t="shared" si="25"/>
        <v>1</v>
      </c>
      <c r="T22" s="11">
        <f t="shared" si="26"/>
        <v>0</v>
      </c>
      <c r="U22" s="11">
        <f t="shared" si="27"/>
        <v>0</v>
      </c>
      <c r="V22" s="11">
        <f t="shared" si="28"/>
        <v>1</v>
      </c>
    </row>
    <row r="23" spans="2:22" ht="12.75">
      <c r="B23" s="16">
        <f t="shared" si="14"/>
        <v>18</v>
      </c>
      <c r="C23" s="16">
        <v>1</v>
      </c>
      <c r="D23" s="16">
        <v>0</v>
      </c>
      <c r="E23" s="1">
        <v>3</v>
      </c>
      <c r="F23" s="1">
        <v>5</v>
      </c>
      <c r="G23" s="1">
        <v>3</v>
      </c>
      <c r="I23" s="11">
        <f t="shared" si="15"/>
        <v>0</v>
      </c>
      <c r="J23" s="11">
        <f t="shared" si="16"/>
        <v>1</v>
      </c>
      <c r="K23" s="11">
        <f t="shared" si="17"/>
        <v>0</v>
      </c>
      <c r="L23" s="11">
        <f t="shared" si="18"/>
        <v>0</v>
      </c>
      <c r="M23" s="11">
        <f t="shared" si="19"/>
        <v>0</v>
      </c>
      <c r="N23" s="11">
        <f t="shared" si="20"/>
        <v>0</v>
      </c>
      <c r="O23" s="11">
        <f t="shared" si="21"/>
        <v>1</v>
      </c>
      <c r="P23" s="11">
        <f t="shared" si="22"/>
        <v>1</v>
      </c>
      <c r="Q23" s="11">
        <f t="shared" si="23"/>
        <v>1</v>
      </c>
      <c r="R23" s="11">
        <f t="shared" si="24"/>
        <v>0</v>
      </c>
      <c r="S23" s="11">
        <f t="shared" si="25"/>
        <v>1</v>
      </c>
      <c r="T23" s="11">
        <f t="shared" si="26"/>
        <v>0</v>
      </c>
      <c r="U23" s="11">
        <f t="shared" si="27"/>
        <v>1</v>
      </c>
      <c r="V23" s="11">
        <f t="shared" si="28"/>
        <v>1</v>
      </c>
    </row>
    <row r="24" spans="2:22" ht="12.75">
      <c r="B24" s="16">
        <f t="shared" si="14"/>
        <v>19</v>
      </c>
      <c r="C24" s="16">
        <v>0</v>
      </c>
      <c r="D24" s="16">
        <v>0</v>
      </c>
      <c r="E24" s="1">
        <v>7</v>
      </c>
      <c r="F24" s="1">
        <v>5</v>
      </c>
      <c r="G24" s="1">
        <v>5</v>
      </c>
      <c r="I24" s="11">
        <f t="shared" si="15"/>
        <v>0</v>
      </c>
      <c r="J24" s="11">
        <f t="shared" si="16"/>
        <v>0</v>
      </c>
      <c r="K24" s="11">
        <f t="shared" si="17"/>
        <v>0</v>
      </c>
      <c r="L24" s="11">
        <f t="shared" si="18"/>
        <v>0</v>
      </c>
      <c r="M24" s="11">
        <f t="shared" si="19"/>
        <v>0</v>
      </c>
      <c r="N24" s="11">
        <f t="shared" si="20"/>
        <v>1</v>
      </c>
      <c r="O24" s="11">
        <f t="shared" si="21"/>
        <v>1</v>
      </c>
      <c r="P24" s="11">
        <f t="shared" si="22"/>
        <v>1</v>
      </c>
      <c r="Q24" s="11">
        <f t="shared" si="23"/>
        <v>1</v>
      </c>
      <c r="R24" s="11">
        <f t="shared" si="24"/>
        <v>0</v>
      </c>
      <c r="S24" s="11">
        <f t="shared" si="25"/>
        <v>1</v>
      </c>
      <c r="T24" s="11">
        <f t="shared" si="26"/>
        <v>1</v>
      </c>
      <c r="U24" s="11">
        <f t="shared" si="27"/>
        <v>0</v>
      </c>
      <c r="V24" s="11">
        <f t="shared" si="28"/>
        <v>1</v>
      </c>
    </row>
    <row r="25" spans="2:22" ht="12.75">
      <c r="B25" s="16">
        <f t="shared" si="14"/>
        <v>20</v>
      </c>
      <c r="C25" s="16">
        <v>2</v>
      </c>
      <c r="D25" s="16">
        <v>6</v>
      </c>
      <c r="E25" s="1">
        <v>0</v>
      </c>
      <c r="F25" s="1">
        <v>7</v>
      </c>
      <c r="G25" s="1">
        <v>7</v>
      </c>
      <c r="I25" s="11">
        <f t="shared" si="15"/>
        <v>1</v>
      </c>
      <c r="J25" s="11">
        <f t="shared" si="16"/>
        <v>0</v>
      </c>
      <c r="K25" s="11">
        <f t="shared" si="17"/>
        <v>1</v>
      </c>
      <c r="L25" s="11">
        <f t="shared" si="18"/>
        <v>1</v>
      </c>
      <c r="M25" s="11">
        <f t="shared" si="19"/>
        <v>0</v>
      </c>
      <c r="N25" s="11">
        <f t="shared" si="20"/>
        <v>0</v>
      </c>
      <c r="O25" s="11">
        <f t="shared" si="21"/>
        <v>0</v>
      </c>
      <c r="P25" s="11">
        <f t="shared" si="22"/>
        <v>0</v>
      </c>
      <c r="Q25" s="11">
        <f t="shared" si="23"/>
        <v>1</v>
      </c>
      <c r="R25" s="11">
        <f t="shared" si="24"/>
        <v>1</v>
      </c>
      <c r="S25" s="11">
        <f t="shared" si="25"/>
        <v>1</v>
      </c>
      <c r="T25" s="11">
        <f t="shared" si="26"/>
        <v>1</v>
      </c>
      <c r="U25" s="11">
        <f t="shared" si="27"/>
        <v>1</v>
      </c>
      <c r="V25" s="11">
        <f t="shared" si="28"/>
        <v>1</v>
      </c>
    </row>
    <row r="26" spans="2:22" ht="12.75">
      <c r="B26" s="16">
        <f t="shared" si="14"/>
        <v>21</v>
      </c>
      <c r="C26" s="16">
        <v>1</v>
      </c>
      <c r="D26" s="16">
        <v>1</v>
      </c>
      <c r="E26" s="1">
        <v>6</v>
      </c>
      <c r="F26" s="1">
        <v>4</v>
      </c>
      <c r="G26" s="1">
        <v>4</v>
      </c>
      <c r="I26" s="11">
        <f>IF(C26=0,0,IF(C26=1,0,IF(C26=2,1,IF(C26=3,1))))</f>
        <v>0</v>
      </c>
      <c r="J26" s="11">
        <f>IF(C26=0,0,IF(C26=1,1,IF(C26=2,0,IF(C26=3,1))))</f>
        <v>1</v>
      </c>
      <c r="K26" s="11">
        <f>IF(D26=0,0,IF(D26=1,0,IF(D26=2,0,IF(D26=3,0,IF(D26=4,1,IF(D26=5,1,IF(D26=6,1,IF(D26=7,1))))))))</f>
        <v>0</v>
      </c>
      <c r="L26" s="11">
        <f>IF(D26=0,0,IF(D26=1,0,IF(D26=2,1,IF(D26=3,1,IF(D26=4,0,IF(D26=5,0,IF(D26=6,1,IF(D26=7,1))))))))</f>
        <v>0</v>
      </c>
      <c r="M26" s="11">
        <f>IF(D26=0,0,IF(D26=1,1,IF(D26=2,0,IF(D26=3,1,IF(D26=4,0,IF(D26=5,1,IF(D26=6,0,IF(D26=7,1))))))))</f>
        <v>1</v>
      </c>
      <c r="N26" s="11">
        <f>IF(E26=0,0,IF(E26=1,0,IF(E26=2,0,IF(E26=3,0,IF(E26=4,1,IF(E26=5,1,IF(E26=6,1,IF(E26=7,1))))))))</f>
        <v>1</v>
      </c>
      <c r="O26" s="11">
        <f>IF(E26=0,0,IF(E26=1,0,IF(E26=2,1,IF(E26=3,1,IF(E26=4,0,IF(E26=5,0,IF(E26=6,1,IF(E26=7,1))))))))</f>
        <v>1</v>
      </c>
      <c r="P26" s="11">
        <f>IF(E26=0,0,IF(E26=1,1,IF(E26=2,0,IF(E26=3,1,IF(E26=4,0,IF(E26=5,1,IF(E26=6,0,IF(E26=7,1))))))))</f>
        <v>0</v>
      </c>
      <c r="Q26" s="11">
        <f>IF(F26=0,0,IF(F26=1,0,IF(F26=2,0,IF(F26=3,0,IF(F26=4,1,IF(F26=5,1,IF(F26=6,1,IF(F26=7,1))))))))</f>
        <v>1</v>
      </c>
      <c r="R26" s="11">
        <f>IF(F26=0,0,IF(F26=1,0,IF(F26=2,1,IF(F26=3,1,IF(F26=4,0,IF(F26=5,0,IF(F26=6,1,IF(F26=7,1))))))))</f>
        <v>0</v>
      </c>
      <c r="S26" s="11">
        <f>IF(F26=0,0,IF(F26=1,1,IF(F26=2,0,IF(F26=3,1,IF(F26=4,0,IF(F26=5,1,IF(F26=6,0,IF(F26=7,1))))))))</f>
        <v>0</v>
      </c>
      <c r="T26" s="11">
        <f>IF(G26=0,0,IF(G26=1,0,IF(G26=2,0,IF(G26=3,0,IF(G26=4,1,IF(G26=5,1,IF(G26=6,1,IF(G26=7,1))))))))</f>
        <v>1</v>
      </c>
      <c r="U26" s="11">
        <f>IF(G26=0,0,IF(G26=1,0,IF(G26=2,1,IF(G26=3,1,IF(G26=4,0,IF(G26=5,0,IF(G26=6,1,IF(G26=7,1))))))))</f>
        <v>0</v>
      </c>
      <c r="V26" s="11">
        <f>IF(G26=0,0,IF(G26=1,1,IF(G26=2,0,IF(G26=3,1,IF(G26=4,0,IF(G26=5,1,IF(G26=6,0,IF(G26=7,1))))))))</f>
        <v>0</v>
      </c>
    </row>
    <row r="27" spans="2:22" ht="12.75">
      <c r="B27" s="16">
        <f t="shared" si="14"/>
        <v>22</v>
      </c>
      <c r="C27" s="16">
        <v>1</v>
      </c>
      <c r="D27" s="16">
        <v>1</v>
      </c>
      <c r="E27" s="1">
        <v>5</v>
      </c>
      <c r="F27" s="1">
        <v>3</v>
      </c>
      <c r="G27" s="1">
        <v>7</v>
      </c>
      <c r="I27" s="11">
        <f>IF(C27=0,0,IF(C27=1,0,IF(C27=2,1,IF(C27=3,1))))</f>
        <v>0</v>
      </c>
      <c r="J27" s="11">
        <f>IF(C27=0,0,IF(C27=1,1,IF(C27=2,0,IF(C27=3,1))))</f>
        <v>1</v>
      </c>
      <c r="K27" s="11">
        <f>IF(D27=0,0,IF(D27=1,0,IF(D27=2,0,IF(D27=3,0,IF(D27=4,1,IF(D27=5,1,IF(D27=6,1,IF(D27=7,1))))))))</f>
        <v>0</v>
      </c>
      <c r="L27" s="11">
        <f>IF(D27=0,0,IF(D27=1,0,IF(D27=2,1,IF(D27=3,1,IF(D27=4,0,IF(D27=5,0,IF(D27=6,1,IF(D27=7,1))))))))</f>
        <v>0</v>
      </c>
      <c r="M27" s="11">
        <f>IF(D27=0,0,IF(D27=1,1,IF(D27=2,0,IF(D27=3,1,IF(D27=4,0,IF(D27=5,1,IF(D27=6,0,IF(D27=7,1))))))))</f>
        <v>1</v>
      </c>
      <c r="N27" s="11">
        <f>IF(E27=0,0,IF(E27=1,0,IF(E27=2,0,IF(E27=3,0,IF(E27=4,1,IF(E27=5,1,IF(E27=6,1,IF(E27=7,1))))))))</f>
        <v>1</v>
      </c>
      <c r="O27" s="11">
        <f>IF(E27=0,0,IF(E27=1,0,IF(E27=2,1,IF(E27=3,1,IF(E27=4,0,IF(E27=5,0,IF(E27=6,1,IF(E27=7,1))))))))</f>
        <v>0</v>
      </c>
      <c r="P27" s="11">
        <f>IF(E27=0,0,IF(E27=1,1,IF(E27=2,0,IF(E27=3,1,IF(E27=4,0,IF(E27=5,1,IF(E27=6,0,IF(E27=7,1))))))))</f>
        <v>1</v>
      </c>
      <c r="Q27" s="11">
        <f>IF(F27=0,0,IF(F27=1,0,IF(F27=2,0,IF(F27=3,0,IF(F27=4,1,IF(F27=5,1,IF(F27=6,1,IF(F27=7,1))))))))</f>
        <v>0</v>
      </c>
      <c r="R27" s="11">
        <f>IF(F27=0,0,IF(F27=1,0,IF(F27=2,1,IF(F27=3,1,IF(F27=4,0,IF(F27=5,0,IF(F27=6,1,IF(F27=7,1))))))))</f>
        <v>1</v>
      </c>
      <c r="S27" s="11">
        <f>IF(F27=0,0,IF(F27=1,1,IF(F27=2,0,IF(F27=3,1,IF(F27=4,0,IF(F27=5,1,IF(F27=6,0,IF(F27=7,1))))))))</f>
        <v>1</v>
      </c>
      <c r="T27" s="11">
        <f>IF(G27=0,0,IF(G27=1,0,IF(G27=2,0,IF(G27=3,0,IF(G27=4,1,IF(G27=5,1,IF(G27=6,1,IF(G27=7,1))))))))</f>
        <v>1</v>
      </c>
      <c r="U27" s="11">
        <f>IF(G27=0,0,IF(G27=1,0,IF(G27=2,1,IF(G27=3,1,IF(G27=4,0,IF(G27=5,0,IF(G27=6,1,IF(G27=7,1))))))))</f>
        <v>1</v>
      </c>
      <c r="V27" s="11">
        <f>IF(G27=0,0,IF(G27=1,1,IF(G27=2,0,IF(G27=3,1,IF(G27=4,0,IF(G27=5,1,IF(G27=6,0,IF(G27=7,1))))))))</f>
        <v>1</v>
      </c>
    </row>
    <row r="28" spans="2:22" ht="12.75">
      <c r="B28" s="20">
        <f t="shared" si="14"/>
        <v>23</v>
      </c>
      <c r="C28" s="16">
        <v>3</v>
      </c>
      <c r="D28" s="16">
        <v>5</v>
      </c>
      <c r="E28" s="1">
        <v>1</v>
      </c>
      <c r="F28" s="1">
        <v>1</v>
      </c>
      <c r="G28" s="1">
        <v>5</v>
      </c>
      <c r="I28" s="11">
        <f>IF(C28=0,0,IF(C28=1,0,IF(C28=2,1,IF(C28=3,1))))</f>
        <v>1</v>
      </c>
      <c r="J28" s="11">
        <f>IF(C28=0,0,IF(C28=1,1,IF(C28=2,0,IF(C28=3,1))))</f>
        <v>1</v>
      </c>
      <c r="K28" s="11">
        <f>IF(D28=0,0,IF(D28=1,0,IF(D28=2,0,IF(D28=3,0,IF(D28=4,1,IF(D28=5,1,IF(D28=6,1,IF(D28=7,1))))))))</f>
        <v>1</v>
      </c>
      <c r="L28" s="11">
        <f>IF(D28=0,0,IF(D28=1,0,IF(D28=2,1,IF(D28=3,1,IF(D28=4,0,IF(D28=5,0,IF(D28=6,1,IF(D28=7,1))))))))</f>
        <v>0</v>
      </c>
      <c r="M28" s="11">
        <f>IF(D28=0,0,IF(D28=1,1,IF(D28=2,0,IF(D28=3,1,IF(D28=4,0,IF(D28=5,1,IF(D28=6,0,IF(D28=7,1))))))))</f>
        <v>1</v>
      </c>
      <c r="N28" s="11">
        <f>IF(E28=0,0,IF(E28=1,0,IF(E28=2,0,IF(E28=3,0,IF(E28=4,1,IF(E28=5,1,IF(E28=6,1,IF(E28=7,1))))))))</f>
        <v>0</v>
      </c>
      <c r="O28" s="11">
        <f>IF(E28=0,0,IF(E28=1,0,IF(E28=2,1,IF(E28=3,1,IF(E28=4,0,IF(E28=5,0,IF(E28=6,1,IF(E28=7,1))))))))</f>
        <v>0</v>
      </c>
      <c r="P28" s="11">
        <f>IF(E28=0,0,IF(E28=1,1,IF(E28=2,0,IF(E28=3,1,IF(E28=4,0,IF(E28=5,1,IF(E28=6,0,IF(E28=7,1))))))))</f>
        <v>1</v>
      </c>
      <c r="Q28" s="11">
        <f>IF(F28=0,0,IF(F28=1,0,IF(F28=2,0,IF(F28=3,0,IF(F28=4,1,IF(F28=5,1,IF(F28=6,1,IF(F28=7,1))))))))</f>
        <v>0</v>
      </c>
      <c r="R28" s="11">
        <f>IF(F28=0,0,IF(F28=1,0,IF(F28=2,1,IF(F28=3,1,IF(F28=4,0,IF(F28=5,0,IF(F28=6,1,IF(F28=7,1))))))))</f>
        <v>0</v>
      </c>
      <c r="S28" s="11">
        <f>IF(F28=0,0,IF(F28=1,1,IF(F28=2,0,IF(F28=3,1,IF(F28=4,0,IF(F28=5,1,IF(F28=6,0,IF(F28=7,1))))))))</f>
        <v>1</v>
      </c>
      <c r="T28" s="11">
        <f>IF(G28=0,0,IF(G28=1,0,IF(G28=2,0,IF(G28=3,0,IF(G28=4,1,IF(G28=5,1,IF(G28=6,1,IF(G28=7,1))))))))</f>
        <v>1</v>
      </c>
      <c r="U28" s="11">
        <f>IF(G28=0,0,IF(G28=1,0,IF(G28=2,1,IF(G28=3,1,IF(G28=4,0,IF(G28=5,0,IF(G28=6,1,IF(G28=7,1))))))))</f>
        <v>0</v>
      </c>
      <c r="V28" s="11">
        <f>IF(G28=0,0,IF(G28=1,1,IF(G28=2,0,IF(G28=3,1,IF(G28=4,0,IF(G28=5,1,IF(G28=6,0,IF(G28=7,1))))))))</f>
        <v>1</v>
      </c>
    </row>
    <row r="29" spans="2:22" ht="12.75">
      <c r="B29" s="16">
        <f t="shared" si="14"/>
        <v>24</v>
      </c>
      <c r="C29" s="16">
        <v>2</v>
      </c>
      <c r="D29" s="16">
        <v>0</v>
      </c>
      <c r="E29" s="1">
        <v>4</v>
      </c>
      <c r="F29" s="1">
        <v>5</v>
      </c>
      <c r="G29" s="1">
        <v>2</v>
      </c>
      <c r="I29" s="11">
        <f>IF(C29=0,0,IF(C29=1,0,IF(C29=2,1,IF(C29=3,1))))</f>
        <v>1</v>
      </c>
      <c r="J29" s="11">
        <f>IF(C29=0,0,IF(C29=1,1,IF(C29=2,0,IF(C29=3,1))))</f>
        <v>0</v>
      </c>
      <c r="K29" s="11">
        <f>IF(D29=0,0,IF(D29=1,0,IF(D29=2,0,IF(D29=3,0,IF(D29=4,1,IF(D29=5,1,IF(D29=6,1,IF(D29=7,1))))))))</f>
        <v>0</v>
      </c>
      <c r="L29" s="11">
        <f>IF(D29=0,0,IF(D29=1,0,IF(D29=2,1,IF(D29=3,1,IF(D29=4,0,IF(D29=5,0,IF(D29=6,1,IF(D29=7,1))))))))</f>
        <v>0</v>
      </c>
      <c r="M29" s="11">
        <f>IF(D29=0,0,IF(D29=1,1,IF(D29=2,0,IF(D29=3,1,IF(D29=4,0,IF(D29=5,1,IF(D29=6,0,IF(D29=7,1))))))))</f>
        <v>0</v>
      </c>
      <c r="N29" s="11">
        <f>IF(E29=0,0,IF(E29=1,0,IF(E29=2,0,IF(E29=3,0,IF(E29=4,1,IF(E29=5,1,IF(E29=6,1,IF(E29=7,1))))))))</f>
        <v>1</v>
      </c>
      <c r="O29" s="11">
        <f>IF(E29=0,0,IF(E29=1,0,IF(E29=2,1,IF(E29=3,1,IF(E29=4,0,IF(E29=5,0,IF(E29=6,1,IF(E29=7,1))))))))</f>
        <v>0</v>
      </c>
      <c r="P29" s="11">
        <f>IF(E29=0,0,IF(E29=1,1,IF(E29=2,0,IF(E29=3,1,IF(E29=4,0,IF(E29=5,1,IF(E29=6,0,IF(E29=7,1))))))))</f>
        <v>0</v>
      </c>
      <c r="Q29" s="11">
        <f>IF(F29=0,0,IF(F29=1,0,IF(F29=2,0,IF(F29=3,0,IF(F29=4,1,IF(F29=5,1,IF(F29=6,1,IF(F29=7,1))))))))</f>
        <v>1</v>
      </c>
      <c r="R29" s="11">
        <f>IF(F29=0,0,IF(F29=1,0,IF(F29=2,1,IF(F29=3,1,IF(F29=4,0,IF(F29=5,0,IF(F29=6,1,IF(F29=7,1))))))))</f>
        <v>0</v>
      </c>
      <c r="S29" s="11">
        <f>IF(F29=0,0,IF(F29=1,1,IF(F29=2,0,IF(F29=3,1,IF(F29=4,0,IF(F29=5,1,IF(F29=6,0,IF(F29=7,1))))))))</f>
        <v>1</v>
      </c>
      <c r="T29" s="11">
        <f>IF(G29=0,0,IF(G29=1,0,IF(G29=2,0,IF(G29=3,0,IF(G29=4,1,IF(G29=5,1,IF(G29=6,1,IF(G29=7,1))))))))</f>
        <v>0</v>
      </c>
      <c r="U29" s="11">
        <f>IF(G29=0,0,IF(G29=1,0,IF(G29=2,1,IF(G29=3,1,IF(G29=4,0,IF(G29=5,0,IF(G29=6,1,IF(G29=7,1))))))))</f>
        <v>1</v>
      </c>
      <c r="V29" s="11">
        <f>IF(G29=0,0,IF(G29=1,1,IF(G29=2,0,IF(G29=3,1,IF(G29=4,0,IF(G29=5,1,IF(G29=6,0,IF(G29=7,1))))))))</f>
        <v>0</v>
      </c>
    </row>
    <row r="30" spans="2:22" ht="12.75">
      <c r="B30" s="16">
        <f t="shared" si="14"/>
        <v>25</v>
      </c>
      <c r="C30" s="1">
        <v>3</v>
      </c>
      <c r="D30" s="1">
        <v>4</v>
      </c>
      <c r="E30" s="1">
        <v>6</v>
      </c>
      <c r="F30" s="1">
        <v>4</v>
      </c>
      <c r="G30" s="1">
        <v>5</v>
      </c>
      <c r="I30" s="11">
        <f>IF(C30=0,0,IF(C30=1,0,IF(C30=2,1,IF(C30=3,1))))</f>
        <v>1</v>
      </c>
      <c r="J30" s="11">
        <f>IF(C30=0,0,IF(C30=1,1,IF(C30=2,0,IF(C30=3,1))))</f>
        <v>1</v>
      </c>
      <c r="K30" s="11">
        <f>IF(D30=0,0,IF(D30=1,0,IF(D30=2,0,IF(D30=3,0,IF(D30=4,1,IF(D30=5,1,IF(D30=6,1,IF(D30=7,1))))))))</f>
        <v>1</v>
      </c>
      <c r="L30" s="11">
        <f>IF(D30=0,0,IF(D30=1,0,IF(D30=2,1,IF(D30=3,1,IF(D30=4,0,IF(D30=5,0,IF(D30=6,1,IF(D30=7,1))))))))</f>
        <v>0</v>
      </c>
      <c r="M30" s="11">
        <f>IF(D30=0,0,IF(D30=1,1,IF(D30=2,0,IF(D30=3,1,IF(D30=4,0,IF(D30=5,1,IF(D30=6,0,IF(D30=7,1))))))))</f>
        <v>0</v>
      </c>
      <c r="N30" s="11">
        <f>IF(E30=0,0,IF(E30=1,0,IF(E30=2,0,IF(E30=3,0,IF(E30=4,1,IF(E30=5,1,IF(E30=6,1,IF(E30=7,1))))))))</f>
        <v>1</v>
      </c>
      <c r="O30" s="11">
        <f>IF(E30=0,0,IF(E30=1,0,IF(E30=2,1,IF(E30=3,1,IF(E30=4,0,IF(E30=5,0,IF(E30=6,1,IF(E30=7,1))))))))</f>
        <v>1</v>
      </c>
      <c r="P30" s="11">
        <f>IF(E30=0,0,IF(E30=1,1,IF(E30=2,0,IF(E30=3,1,IF(E30=4,0,IF(E30=5,1,IF(E30=6,0,IF(E30=7,1))))))))</f>
        <v>0</v>
      </c>
      <c r="Q30" s="11">
        <f>IF(F30=0,0,IF(F30=1,0,IF(F30=2,0,IF(F30=3,0,IF(F30=4,1,IF(F30=5,1,IF(F30=6,1,IF(F30=7,1))))))))</f>
        <v>1</v>
      </c>
      <c r="R30" s="11">
        <f>IF(F30=0,0,IF(F30=1,0,IF(F30=2,1,IF(F30=3,1,IF(F30=4,0,IF(F30=5,0,IF(F30=6,1,IF(F30=7,1))))))))</f>
        <v>0</v>
      </c>
      <c r="S30" s="11">
        <f>IF(F30=0,0,IF(F30=1,1,IF(F30=2,0,IF(F30=3,1,IF(F30=4,0,IF(F30=5,1,IF(F30=6,0,IF(F30=7,1))))))))</f>
        <v>0</v>
      </c>
      <c r="T30" s="11">
        <f>IF(G30=0,0,IF(G30=1,0,IF(G30=2,0,IF(G30=3,0,IF(G30=4,1,IF(G30=5,1,IF(G30=6,1,IF(G30=7,1))))))))</f>
        <v>1</v>
      </c>
      <c r="U30" s="11">
        <f>IF(G30=0,0,IF(G30=1,0,IF(G30=2,1,IF(G30=3,1,IF(G30=4,0,IF(G30=5,0,IF(G30=6,1,IF(G30=7,1))))))))</f>
        <v>0</v>
      </c>
      <c r="V30" s="11">
        <f>IF(G30=0,0,IF(G30=1,1,IF(G30=2,0,IF(G30=3,1,IF(G30=4,0,IF(G30=5,1,IF(G30=6,0,IF(G30=7,1))))))))</f>
        <v>1</v>
      </c>
    </row>
  </sheetData>
  <sheetProtection/>
  <mergeCells count="3">
    <mergeCell ref="C3:V3"/>
    <mergeCell ref="C4:G5"/>
    <mergeCell ref="I4:V4"/>
  </mergeCells>
  <conditionalFormatting sqref="I6:V30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</dc:creator>
  <cp:keywords/>
  <dc:description/>
  <cp:lastModifiedBy>Manfred Bauer</cp:lastModifiedBy>
  <cp:lastPrinted>2010-10-20T13:41:41Z</cp:lastPrinted>
  <dcterms:created xsi:type="dcterms:W3CDTF">2009-02-28T22:02:59Z</dcterms:created>
  <dcterms:modified xsi:type="dcterms:W3CDTF">2011-07-22T20:15:12Z</dcterms:modified>
  <cp:category/>
  <cp:version/>
  <cp:contentType/>
  <cp:contentStatus/>
</cp:coreProperties>
</file>